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55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 " sheetId="12" r:id="rId12"/>
    <sheet name="Riepilogo" sheetId="13" r:id="rId13"/>
    <sheet name="TOTALE" sheetId="14" r:id="rId14"/>
  </sheets>
  <definedNames>
    <definedName name="_ftn1" localSheetId="0">'Gennaio'!$A$93</definedName>
    <definedName name="_ftnref1" localSheetId="0">'Gennaio'!$A$90</definedName>
    <definedName name="_xlfn.SINGLE" hidden="1">#NAME?</definedName>
    <definedName name="_xlnm.Print_Area" localSheetId="7">'Agosto'!$A$1:$E$90</definedName>
    <definedName name="_xlnm.Print_Area" localSheetId="3">'Aprile'!$A$1:$E$90</definedName>
    <definedName name="_xlnm.Print_Area" localSheetId="11">'Dicembre '!$A$1:$E$90</definedName>
    <definedName name="_xlnm.Print_Area" localSheetId="1">'Febbraio'!$A$1:$E$91</definedName>
    <definedName name="_xlnm.Print_Area" localSheetId="0">'Gennaio'!$A$1:$E$92</definedName>
    <definedName name="_xlnm.Print_Area" localSheetId="5">'Giugno'!$A$1:$E$91</definedName>
    <definedName name="_xlnm.Print_Area" localSheetId="6">'Luglio'!$A$1:$E$91</definedName>
    <definedName name="_xlnm.Print_Area" localSheetId="4">'Maggio'!$A$1:$E$90</definedName>
    <definedName name="_xlnm.Print_Area" localSheetId="2">'Marzo'!$A$1:$E$90</definedName>
    <definedName name="_xlnm.Print_Area" localSheetId="10">'Novembre'!$A$1:$E$91</definedName>
    <definedName name="_xlnm.Print_Area" localSheetId="9">'Ottobre'!$A$1:$E$91</definedName>
    <definedName name="_xlnm.Print_Area" localSheetId="12">'Riepilogo'!$A$1:$Q$25</definedName>
    <definedName name="_xlnm.Print_Area" localSheetId="8">'Settembre'!$A$1:$E$90</definedName>
    <definedName name="_xlnm.Print_Area" localSheetId="13">'TOTALE'!$A$1:$G$32</definedName>
    <definedName name="_xlnm.Print_Titles" localSheetId="7">'Agosto'!$1:$5</definedName>
    <definedName name="_xlnm.Print_Titles" localSheetId="3">'Aprile'!$1:$5</definedName>
    <definedName name="_xlnm.Print_Titles" localSheetId="11">'Dicembre '!$1:$5</definedName>
    <definedName name="_xlnm.Print_Titles" localSheetId="1">'Febbraio'!$1:$5</definedName>
    <definedName name="_xlnm.Print_Titles" localSheetId="0">'Gennaio'!$1:$5</definedName>
    <definedName name="_xlnm.Print_Titles" localSheetId="5">'Giugno'!$1:$5</definedName>
    <definedName name="_xlnm.Print_Titles" localSheetId="6">'Luglio'!$1:$5</definedName>
    <definedName name="_xlnm.Print_Titles" localSheetId="4">'Maggio'!$1:$5</definedName>
    <definedName name="_xlnm.Print_Titles" localSheetId="2">'Marzo'!$1:$5</definedName>
    <definedName name="_xlnm.Print_Titles" localSheetId="10">'Novembre'!$1:$5</definedName>
    <definedName name="_xlnm.Print_Titles" localSheetId="9">'Ottobre'!$1:$5</definedName>
    <definedName name="_xlnm.Print_Titles" localSheetId="8">'Settembre'!$1:$5</definedName>
  </definedNames>
  <calcPr fullCalcOnLoad="1"/>
</workbook>
</file>

<file path=xl/sharedStrings.xml><?xml version="1.0" encoding="utf-8"?>
<sst xmlns="http://schemas.openxmlformats.org/spreadsheetml/2006/main" count="397" uniqueCount="116">
  <si>
    <t xml:space="preserve">Nome Ufficio: </t>
  </si>
  <si>
    <t xml:space="preserve">Procedimento scelto: </t>
  </si>
  <si>
    <t>Tempo di lavorazione del procedimento</t>
  </si>
  <si>
    <t>A</t>
  </si>
  <si>
    <t>B</t>
  </si>
  <si>
    <t>C</t>
  </si>
  <si>
    <t>D</t>
  </si>
  <si>
    <t>Identificativo Procedimento</t>
  </si>
  <si>
    <t>TOTALE DEI PROCEDIMENTI LAVORATI</t>
  </si>
  <si>
    <t>Mese di rilevazione</t>
  </si>
  <si>
    <t>Il Capo Ufficio</t>
  </si>
  <si>
    <t>Data fine procedimento (formato GG/MM/AAAA)</t>
  </si>
  <si>
    <t>N.B. = Compilare SOLO le celle in bianco: quelle in grigio si riempiono automaticamente</t>
  </si>
  <si>
    <t>SCHEDA PER LA VALUTAZIONE DEI RISULTATI DEGLI OBIETTIVI DI CONTINUITA' CONSEGUITI DALLA STRUTTURA DI AFFERENZA UNITARIAMENTE INTESA</t>
  </si>
  <si>
    <t>(1) [l'importo indicato è lordo]</t>
  </si>
  <si>
    <t>Data:</t>
  </si>
  <si>
    <t>Ufficio valutato: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</si>
  <si>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</si>
  <si>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</si>
  <si>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</si>
  <si>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</si>
  <si>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</si>
  <si>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</si>
  <si>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</si>
  <si>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</si>
  <si>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</si>
  <si>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</si>
  <si>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</si>
  <si>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</si>
  <si>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 xml:space="preserve">TOTALE DEI PROCEDIMENTI LAVORATI 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</si>
  <si>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</si>
  <si>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</si>
  <si>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</si>
  <si>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</si>
  <si>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</si>
  <si>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</si>
  <si>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</si>
  <si>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Totale</t>
  </si>
  <si>
    <t>Gennaio</t>
  </si>
  <si>
    <t>Febbraio</t>
  </si>
  <si>
    <t>Marzo</t>
  </si>
  <si>
    <t>TOTALE PROCEDIMENTI EVASI IN ANTICIPO</t>
  </si>
  <si>
    <t>Tempo di evasione del procedimento previsto dal Regolamento di Ateneo in materia di procedimento amm.vo (D.D. 2294/10):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</si>
  <si>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</si>
  <si>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</si>
  <si>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</si>
  <si>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</si>
  <si>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</si>
  <si>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</si>
  <si>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</si>
  <si>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</si>
  <si>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</si>
  <si>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Elemento retributivo annuo individuale (lordo) di produttività collettiva pari a €</t>
  </si>
  <si>
    <t>Tempo di evasione del procedimento ottimizzato del 5%</t>
  </si>
  <si>
    <t xml:space="preserve">Tempo di evasione del procedimento ottimizzato del 5% </t>
  </si>
  <si>
    <t>In percentuale</t>
  </si>
  <si>
    <t>PROCEDIMENTI EVASI IN ANTICIPO</t>
  </si>
  <si>
    <t>PROCEDIMENTI EVASI NEL RISPETTO DEL TERMINE</t>
  </si>
  <si>
    <t>PROCEDIMENTI EVASI IN RITARDO</t>
  </si>
  <si>
    <t>% DEI PROCEDIMENTI EVASI IN ANTICIPO</t>
  </si>
  <si>
    <t>% DEI PROCEDIMENTI EVASI NEL RISPETTO DEL TERMINE</t>
  </si>
  <si>
    <t>% DEI PROCEDIMENTI EVASI IN RITARDO</t>
  </si>
  <si>
    <t xml:space="preserve"> </t>
  </si>
  <si>
    <t>Valore effettivo dell'indicatore (')</t>
  </si>
  <si>
    <t>Percentuale (')</t>
  </si>
  <si>
    <t>4 = IN LINEA con o SUPERIORE alle attese</t>
  </si>
  <si>
    <t>3 = DI POCO inferiore alle attese</t>
  </si>
  <si>
    <t>Tempo di evasione del procedimento</t>
  </si>
  <si>
    <t>da &gt;=5% a &lt;25%</t>
  </si>
  <si>
    <t>da &gt;=25% a &lt;50%</t>
  </si>
  <si>
    <t>&gt;=50%</t>
  </si>
  <si>
    <t xml:space="preserve">1 = Non valutabile </t>
  </si>
  <si>
    <t xml:space="preserve">2 =Inferiore alle attese 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</si>
  <si>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</si>
  <si>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 xml:space="preserve">GENNAIO </t>
  </si>
  <si>
    <t>Il SOGGETTO VALUTATORE</t>
  </si>
  <si>
    <t>Novembre</t>
  </si>
  <si>
    <t>Dicembre</t>
  </si>
  <si>
    <t>NOVEMBRE</t>
  </si>
  <si>
    <t>DICEMBRE</t>
  </si>
  <si>
    <t>,</t>
  </si>
  <si>
    <t>Soggetto responsabile della valutazione: Dirigente Area unitamente al Capo Ufficio/Direttore Generale unitamente al Capo Ufficio/Presidente di Scuola</t>
  </si>
  <si>
    <t>Correttivo da applicare all'elemento retributivo a valle della valutazione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</si>
  <si>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</si>
  <si>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</si>
  <si>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</si>
  <si>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</si>
  <si>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</si>
  <si>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 xml:space="preserve">N.B. </t>
  </si>
  <si>
    <t>Entro il 5 ottobre 2023 -&gt; invio all'URSTA in formato elettronico (excel e pdf firmato digitalmente dal soggetto VALUTATORE) della  presente scheda, per l’erogazione – di norma nel mese di novembre 2023 -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</si>
  <si>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</si>
  <si>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2024 -&gt;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2024.</t>
  </si>
  <si>
    <t xml:space="preserve"> 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</si>
  <si>
    <t>Importo individuale corrispondente a valle dell'applicazione del correttivo</t>
  </si>
  <si>
    <t>% DEI PROCEDIMENTI EVASI IN RITARDO dal 1.4.2023</t>
  </si>
  <si>
    <t>PROCEDIMENTI EVASI IN RITARDO dal 1.4.2023</t>
  </si>
  <si>
    <t>Correttivo da applicare</t>
  </si>
  <si>
    <t>Data inizio procedimento* (formato GG/MM/AAAA)</t>
  </si>
  <si>
    <t>Miglioramento dei tempi di lavorazione**</t>
  </si>
  <si>
    <t>**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</si>
  <si>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Il termine di 30 giorni per la conclusione di tale procedimento, qualora non riportato nelle tabelle di tutti i Dipartimenti e Centri allegate al Regolamento di Ateneo in materia di procedimento amministrativo, sarà aggiornato a cura dell’Ufficio Etica e trasparenza. 
È fissato, di norma, in n. 10 il numero minimo di eventi (rimborsi di spese di missione) da monitorare nel corso del periodo di valutazione affinché il correlato premio possa essere corrisposto. 
Nell’ipotesi in cui uno o più procedimenti siano conclusi oltre il termine di 30 giorni, il soggetto valutatore è in ogni caso (anche per ritardi nel primo trimestre 2023) chiamato a:
1. fornire, nella comunicazione scritta da inviare all’URSTA entro il 31 gennaio 2024, una giustificazione delle circostanze che hanno determinato tale sforamento dei termini; 
2. tenerne conto in sede di valutazione dei comportamenti del personale t.a. della struttura, qualora le predette circostanze siano chiaramente imputabili in tutto o in parte ad una o più unità di personale; anche di ciò il soggetto valutatore deve fare menzione nella comunicazione scritta all’URSTA.</t>
  </si>
  <si>
    <t xml:space="preserve">Ob.: Abbattimento dei tempi di emissione da parte della singola Struttura degli Ordinativi di pagamento relativi al rimborso delle spese di missione. 
</t>
  </si>
  <si>
    <t>percentuale di Ordinativi emessi entro il 28mo giorno dalla data di ricezione della documentazione completa nel periodo 1.1.2023-31.12.2023</t>
  </si>
  <si>
    <t>Punteggio per la Valutazione:</t>
  </si>
  <si>
    <t>Percentuale di Ordinativi emessi oltre il 30mo giorno (periodo 1.4.2023-31.12.2023)</t>
  </si>
  <si>
    <t>N. Ordinativi emessi oltre il 30mo giorno a partire dal 1.4.2023</t>
  </si>
  <si>
    <t>N. Ordinativi emessi oltre il 30mo giorno</t>
  </si>
  <si>
    <t>N. Ordinativi emessi nel rispetto del termine previsto di 30 giorni</t>
  </si>
  <si>
    <t>______________________
N. complessivo Ordinativi emessi al 31.12</t>
  </si>
  <si>
    <t>(') Percentuali calcolate rispetto al totale degli Ordinativi emessi al 31.12</t>
  </si>
  <si>
    <t>NOTE:
SOGGETTO VALUTATORE Responsabile della Struttura (es. Direttore del Dipartimento/Presidente del Centro), con firma digitale.</t>
  </si>
  <si>
    <t>TEMPI: la valutazione riguarda il periodo 1gennaio-31dicembre 2023 - cfr. SMVP 2023, allegato F, paragrafo F5</t>
  </si>
  <si>
    <r>
      <t xml:space="preserve">Il termine di 30 giorni per la conclusione di tale procedimento, qualora non riportato nelle tabelle di tutti i Dipartimenti e Centri allegate al Regolamento di Ateneo in materia di procedimento amministrativo, sarà aggiornato a cura dell’Ufficio Etica e trasparenza. 
È fissato, di norma, in </t>
    </r>
    <r>
      <rPr>
        <b/>
        <sz val="10"/>
        <rFont val="Calibri"/>
        <family val="2"/>
      </rPr>
      <t>n. 10 il numero minimo di eventi</t>
    </r>
    <r>
      <rPr>
        <sz val="10"/>
        <rFont val="Calibri"/>
        <family val="2"/>
      </rPr>
      <t xml:space="preserve"> (rimborsi di spese di missione) da monitorare nel corso del periodo di valutazione affinché il correlato premio possa essere corrisposto. 
</t>
    </r>
    <r>
      <rPr>
        <b/>
        <sz val="10"/>
        <rFont val="Calibri"/>
        <family val="2"/>
      </rPr>
      <t>Nell’ipotesi in cui uno o più procedimenti siano conclusi oltre il termine di 30 giorni</t>
    </r>
    <r>
      <rPr>
        <sz val="10"/>
        <rFont val="Calibri"/>
        <family val="2"/>
      </rPr>
      <t xml:space="preserve">, il soggetto valutatore è in ogni caso (anche per ritardi nel primo trimestre 2023) chiamato a:
1. fornire, nella comunicazione scritta da inviare all’URSTA entro il 31 gennaio 2024, una giustificazione delle circostanze che hanno determinato tale sforamento dei termini; 
2. tenerne conto in sede di valutazione dei comportamenti del personale t.a. della struttura, qualora le predette circostanze siano chiaramente imputabili in tutto o in parte ad una o più unità di personale; anche di ciò il soggetto valutatore deve fare menzione nella comunicazione scritta all’URSTA.
</t>
    </r>
  </si>
  <si>
    <t xml:space="preserve">Laddove uno o più Ordinativi siano emessi oltre il predetto termine di 30 giorni, a valle dell’applicazione dei predetti criteri di valutazione è applicato il seguente correttivo al premio da corrispondere: </t>
  </si>
  <si>
    <t>* Come specificato nell'Allegato F dell'SMVP 2023, paragrafo F.5, pag.10, la data di inizio procedimento coincide con il giorno successivo alla data di ricezione della documentazione completa (es. Data di ricezione della documentazione completa: 1 aprile; Data di inizio procedimento da inserire in colonna A: 2 aprile).</t>
  </si>
  <si>
    <t>Emissione degli ordinativi di pagamento relativi al rimborso delle spese di missione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</si>
</sst>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&quot;Attivo&quot;;&quot;Attivo&quot;;&quot;Inattivo&quot;"/>
    <numFmt numFmtId="194" formatCode="0.0"/>
    <numFmt numFmtId="195" formatCode="0.000"/>
    <numFmt numFmtId="196" formatCode="#,##0.000"/>
    <numFmt numFmtId="197" formatCode="#,##0.0000"/>
    <numFmt numFmtId="198" formatCode="#,##0.0"/>
    <numFmt numFmtId="199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33" borderId="11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1" fillId="33" borderId="19" xfId="0" applyFont="1" applyFill="1" applyBorder="1" applyAlignment="1">
      <alignment vertical="center" wrapText="1"/>
    </xf>
    <xf numFmtId="10" fontId="3" fillId="0" borderId="0" xfId="0" applyNumberFormat="1" applyFont="1" applyAlignment="1">
      <alignment/>
    </xf>
    <xf numFmtId="4" fontId="51" fillId="0" borderId="0" xfId="0" applyNumberFormat="1" applyFont="1" applyAlignment="1">
      <alignment horizontal="center"/>
    </xf>
    <xf numFmtId="49" fontId="2" fillId="0" borderId="17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4" fontId="3" fillId="0" borderId="2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 horizontal="center"/>
      <protection hidden="1"/>
    </xf>
    <xf numFmtId="3" fontId="3" fillId="34" borderId="20" xfId="0" applyNumberFormat="1" applyFont="1" applyFill="1" applyBorder="1" applyAlignment="1" applyProtection="1">
      <alignment horizontal="center"/>
      <protection hidden="1"/>
    </xf>
    <xf numFmtId="1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3" borderId="21" xfId="0" applyFont="1" applyFill="1" applyBorder="1" applyAlignment="1" applyProtection="1">
      <alignment vertical="center" wrapText="1"/>
      <protection hidden="1"/>
    </xf>
    <xf numFmtId="0" fontId="11" fillId="33" borderId="22" xfId="0" applyFont="1" applyFill="1" applyBorder="1" applyAlignment="1" applyProtection="1">
      <alignment vertical="center" wrapText="1"/>
      <protection hidden="1"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/>
      <protection hidden="1"/>
    </xf>
    <xf numFmtId="10" fontId="3" fillId="34" borderId="23" xfId="0" applyNumberFormat="1" applyFont="1" applyFill="1" applyBorder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10" fontId="3" fillId="35" borderId="20" xfId="0" applyNumberFormat="1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7" fillId="34" borderId="31" xfId="0" applyFont="1" applyFill="1" applyBorder="1" applyAlignment="1" applyProtection="1">
      <alignment horizont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9" fontId="7" fillId="34" borderId="31" xfId="5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wrapText="1"/>
      <protection/>
    </xf>
    <xf numFmtId="9" fontId="7" fillId="34" borderId="10" xfId="5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wrapText="1"/>
      <protection/>
    </xf>
    <xf numFmtId="9" fontId="7" fillId="34" borderId="0" xfId="50" applyFont="1" applyFill="1" applyBorder="1" applyAlignment="1" applyProtection="1">
      <alignment vertical="center" wrapText="1"/>
      <protection/>
    </xf>
    <xf numFmtId="9" fontId="7" fillId="34" borderId="0" xfId="5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1" fontId="6" fillId="36" borderId="0" xfId="0" applyNumberFormat="1" applyFont="1" applyFill="1" applyBorder="1" applyAlignment="1" applyProtection="1">
      <alignment horizontal="center" vertical="center" wrapText="1"/>
      <protection/>
    </xf>
    <xf numFmtId="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top" wrapText="1"/>
      <protection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" fontId="12" fillId="34" borderId="0" xfId="50" applyNumberFormat="1" applyFont="1" applyFill="1" applyBorder="1" applyAlignment="1" applyProtection="1">
      <alignment horizontal="center" vertical="center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 applyProtection="1">
      <alignment horizontal="center" vertical="center" wrapText="1"/>
      <protection hidden="1"/>
    </xf>
    <xf numFmtId="0" fontId="12" fillId="34" borderId="32" xfId="0" applyFont="1" applyFill="1" applyBorder="1" applyAlignment="1" applyProtection="1">
      <alignment horizontal="center" vertical="center" wrapText="1"/>
      <protection hidden="1"/>
    </xf>
    <xf numFmtId="0" fontId="12" fillId="35" borderId="32" xfId="0" applyFont="1" applyFill="1" applyBorder="1" applyAlignment="1" applyProtection="1">
      <alignment horizontal="center" vertical="center" wrapText="1"/>
      <protection hidden="1"/>
    </xf>
    <xf numFmtId="1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9" fontId="7" fillId="34" borderId="0" xfId="50" applyFont="1" applyFill="1" applyBorder="1" applyAlignment="1" applyProtection="1">
      <alignment vertical="center" wrapText="1"/>
      <protection hidden="1"/>
    </xf>
    <xf numFmtId="9" fontId="7" fillId="34" borderId="0" xfId="5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7" fillId="11" borderId="20" xfId="0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/>
    </xf>
    <xf numFmtId="0" fontId="6" fillId="11" borderId="20" xfId="0" applyFont="1" applyFill="1" applyBorder="1" applyAlignment="1">
      <alignment vertical="center" wrapText="1"/>
    </xf>
    <xf numFmtId="0" fontId="6" fillId="11" borderId="20" xfId="0" applyFont="1" applyFill="1" applyBorder="1" applyAlignment="1">
      <alignment/>
    </xf>
    <xf numFmtId="0" fontId="12" fillId="37" borderId="32" xfId="0" applyFont="1" applyFill="1" applyBorder="1" applyAlignment="1" applyProtection="1">
      <alignment horizontal="center" vertical="center" wrapText="1"/>
      <protection hidden="1"/>
    </xf>
    <xf numFmtId="10" fontId="7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10" fontId="7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/>
      <protection hidden="1"/>
    </xf>
    <xf numFmtId="0" fontId="3" fillId="37" borderId="26" xfId="0" applyFont="1" applyFill="1" applyBorder="1" applyAlignment="1" applyProtection="1">
      <alignment horizontal="center"/>
      <protection hidden="1"/>
    </xf>
    <xf numFmtId="0" fontId="3" fillId="37" borderId="33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/>
      <protection hidden="1"/>
    </xf>
    <xf numFmtId="10" fontId="3" fillId="37" borderId="29" xfId="0" applyNumberFormat="1" applyFont="1" applyFill="1" applyBorder="1" applyAlignment="1" applyProtection="1">
      <alignment horizontal="center"/>
      <protection hidden="1"/>
    </xf>
    <xf numFmtId="10" fontId="3" fillId="37" borderId="30" xfId="0" applyNumberFormat="1" applyFont="1" applyFill="1" applyBorder="1" applyAlignment="1" applyProtection="1">
      <alignment horizontal="center"/>
      <protection hidden="1"/>
    </xf>
    <xf numFmtId="10" fontId="3" fillId="37" borderId="34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/>
      <protection hidden="1"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4" borderId="32" xfId="50" applyFont="1" applyFill="1" applyBorder="1" applyAlignment="1" applyProtection="1">
      <alignment vertical="center" wrapText="1"/>
      <protection/>
    </xf>
    <xf numFmtId="9" fontId="7" fillId="37" borderId="0" xfId="50" applyFont="1" applyFill="1" applyBorder="1" applyAlignment="1" applyProtection="1">
      <alignment horizontal="center" vertical="center" wrapText="1"/>
      <protection/>
    </xf>
    <xf numFmtId="187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32" xfId="0" applyNumberFormat="1" applyFont="1" applyFill="1" applyBorder="1" applyAlignment="1" applyProtection="1">
      <alignment horizontal="center" vertical="center" wrapText="1"/>
      <protection/>
    </xf>
    <xf numFmtId="0" fontId="13" fillId="34" borderId="31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3" fillId="16" borderId="37" xfId="0" applyFont="1" applyFill="1" applyBorder="1" applyAlignment="1" applyProtection="1">
      <alignment horizontal="center" vertical="center"/>
      <protection hidden="1"/>
    </xf>
    <xf numFmtId="0" fontId="3" fillId="16" borderId="38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2" fillId="0" borderId="20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wrapText="1"/>
      <protection hidden="1"/>
    </xf>
    <xf numFmtId="0" fontId="3" fillId="0" borderId="26" xfId="0" applyFont="1" applyBorder="1" applyAlignment="1" applyProtection="1">
      <alignment horizontal="left" wrapText="1"/>
      <protection hidden="1"/>
    </xf>
    <xf numFmtId="0" fontId="3" fillId="0" borderId="33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3" fillId="0" borderId="30" xfId="0" applyFont="1" applyBorder="1" applyAlignment="1" applyProtection="1">
      <alignment horizontal="left" wrapText="1"/>
      <protection hidden="1"/>
    </xf>
    <xf numFmtId="0" fontId="3" fillId="0" borderId="34" xfId="0" applyFont="1" applyBorder="1" applyAlignment="1" applyProtection="1">
      <alignment horizontal="left" wrapText="1"/>
      <protection hidden="1"/>
    </xf>
    <xf numFmtId="0" fontId="3" fillId="34" borderId="31" xfId="0" applyFont="1" applyFill="1" applyBorder="1" applyAlignment="1" applyProtection="1">
      <alignment horizontal="center" vertical="center"/>
      <protection hidden="1"/>
    </xf>
    <xf numFmtId="0" fontId="3" fillId="34" borderId="4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/>
    </xf>
    <xf numFmtId="0" fontId="3" fillId="16" borderId="42" xfId="0" applyFont="1" applyFill="1" applyBorder="1" applyAlignment="1">
      <alignment horizontal="center" vertical="center"/>
    </xf>
    <xf numFmtId="0" fontId="3" fillId="16" borderId="43" xfId="0" applyFont="1" applyFill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16" borderId="45" xfId="0" applyFont="1" applyFill="1" applyBorder="1" applyAlignment="1" applyProtection="1">
      <alignment horizontal="center" vertical="center"/>
      <protection hidden="1"/>
    </xf>
    <xf numFmtId="0" fontId="3" fillId="16" borderId="46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/>
      <protection hidden="1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16" borderId="42" xfId="0" applyFont="1" applyFill="1" applyBorder="1" applyAlignment="1" applyProtection="1">
      <alignment horizontal="center" vertical="center"/>
      <protection hidden="1"/>
    </xf>
    <xf numFmtId="0" fontId="3" fillId="16" borderId="43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7" borderId="20" xfId="0" applyFont="1" applyFill="1" applyBorder="1" applyAlignment="1" applyProtection="1">
      <alignment horizontal="center"/>
      <protection hidden="1"/>
    </xf>
    <xf numFmtId="0" fontId="4" fillId="34" borderId="24" xfId="36" applyNumberFormat="1" applyFill="1" applyBorder="1" applyAlignment="1" applyProtection="1">
      <alignment horizontal="center" vertic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top" wrapText="1"/>
      <protection/>
    </xf>
    <xf numFmtId="0" fontId="7" fillId="38" borderId="32" xfId="0" applyFont="1" applyFill="1" applyBorder="1" applyAlignment="1" applyProtection="1">
      <alignment horizontal="center" vertical="top" wrapText="1"/>
      <protection/>
    </xf>
    <xf numFmtId="0" fontId="7" fillId="35" borderId="20" xfId="0" applyFont="1" applyFill="1" applyBorder="1" applyAlignment="1" applyProtection="1">
      <alignment horizontal="right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left" wrapText="1"/>
      <protection/>
    </xf>
    <xf numFmtId="0" fontId="6" fillId="34" borderId="24" xfId="0" applyFont="1" applyFill="1" applyBorder="1" applyAlignment="1" applyProtection="1">
      <alignment horizontal="left" wrapText="1"/>
      <protection/>
    </xf>
    <xf numFmtId="0" fontId="6" fillId="34" borderId="23" xfId="0" applyFont="1" applyFill="1" applyBorder="1" applyAlignment="1" applyProtection="1">
      <alignment horizontal="left" wrapText="1"/>
      <protection/>
    </xf>
    <xf numFmtId="4" fontId="7" fillId="34" borderId="28" xfId="0" applyNumberFormat="1" applyFont="1" applyFill="1" applyBorder="1" applyAlignment="1" applyProtection="1">
      <alignment horizontal="left"/>
      <protection/>
    </xf>
    <xf numFmtId="4" fontId="7" fillId="34" borderId="24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7" fillId="35" borderId="20" xfId="0" applyFont="1" applyFill="1" applyBorder="1" applyAlignment="1" applyProtection="1">
      <alignment horizontal="center" vertical="center"/>
      <protection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187" fontId="7" fillId="34" borderId="31" xfId="0" applyNumberFormat="1" applyFont="1" applyFill="1" applyBorder="1" applyAlignment="1" applyProtection="1">
      <alignment horizontal="center" vertical="center" wrapText="1"/>
      <protection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5" borderId="31" xfId="50" applyFont="1" applyFill="1" applyBorder="1" applyAlignment="1" applyProtection="1">
      <alignment horizontal="center" vertical="center" wrapText="1"/>
      <protection/>
    </xf>
    <xf numFmtId="9" fontId="7" fillId="35" borderId="32" xfId="50" applyFont="1" applyFill="1" applyBorder="1" applyAlignment="1" applyProtection="1">
      <alignment horizontal="center" vertical="center" wrapText="1"/>
      <protection/>
    </xf>
    <xf numFmtId="9" fontId="7" fillId="35" borderId="10" xfId="5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15" fillId="39" borderId="29" xfId="0" applyFont="1" applyFill="1" applyBorder="1" applyAlignment="1">
      <alignment horizontal="left" vertical="center" wrapText="1"/>
    </xf>
    <xf numFmtId="0" fontId="15" fillId="39" borderId="30" xfId="0" applyFont="1" applyFill="1" applyBorder="1" applyAlignment="1">
      <alignment horizontal="left" vertical="center" wrapText="1"/>
    </xf>
    <xf numFmtId="0" fontId="15" fillId="39" borderId="34" xfId="0" applyFont="1" applyFill="1" applyBorder="1" applyAlignment="1">
      <alignment horizontal="left" vertical="center" wrapText="1"/>
    </xf>
    <xf numFmtId="0" fontId="15" fillId="39" borderId="25" xfId="0" applyFont="1" applyFill="1" applyBorder="1" applyAlignment="1">
      <alignment horizontal="left" vertical="center" wrapText="1"/>
    </xf>
    <xf numFmtId="0" fontId="15" fillId="39" borderId="26" xfId="0" applyFont="1" applyFill="1" applyBorder="1" applyAlignment="1">
      <alignment horizontal="left" vertical="center" wrapText="1"/>
    </xf>
    <xf numFmtId="0" fontId="15" fillId="39" borderId="33" xfId="0" applyFont="1" applyFill="1" applyBorder="1" applyAlignment="1">
      <alignment horizontal="left" vertical="center" wrapText="1"/>
    </xf>
    <xf numFmtId="0" fontId="15" fillId="39" borderId="28" xfId="0" applyFont="1" applyFill="1" applyBorder="1" applyAlignment="1">
      <alignment horizontal="left" vertical="center" wrapText="1"/>
    </xf>
    <xf numFmtId="0" fontId="15" fillId="39" borderId="24" xfId="0" applyFont="1" applyFill="1" applyBorder="1" applyAlignment="1">
      <alignment horizontal="left" vertical="center" wrapText="1"/>
    </xf>
    <xf numFmtId="0" fontId="15" fillId="39" borderId="23" xfId="0" applyFont="1" applyFill="1" applyBorder="1" applyAlignment="1">
      <alignment horizontal="left" vertical="center" wrapText="1"/>
    </xf>
    <xf numFmtId="0" fontId="7" fillId="11" borderId="20" xfId="0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/>
    </xf>
    <xf numFmtId="0" fontId="15" fillId="39" borderId="27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15" fillId="39" borderId="47" xfId="0" applyFont="1" applyFill="1" applyBorder="1" applyAlignment="1">
      <alignment horizontal="left" vertical="center" wrapText="1"/>
    </xf>
    <xf numFmtId="187" fontId="6" fillId="34" borderId="31" xfId="0" applyNumberFormat="1" applyFont="1" applyFill="1" applyBorder="1" applyAlignment="1" applyProtection="1">
      <alignment horizontal="center" vertical="center" wrapText="1"/>
      <protection/>
    </xf>
    <xf numFmtId="187" fontId="6" fillId="34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3" fillId="16" borderId="28" xfId="0" applyFont="1" applyFill="1" applyBorder="1" applyAlignment="1" applyProtection="1">
      <alignment horizontal="center" vertical="center" wrapText="1"/>
      <protection hidden="1"/>
    </xf>
    <xf numFmtId="0" fontId="3" fillId="16" borderId="48" xfId="0" applyFont="1" applyFill="1" applyBorder="1" applyAlignment="1" applyProtection="1">
      <alignment horizontal="center" vertical="center" wrapText="1"/>
      <protection hidden="1"/>
    </xf>
    <xf numFmtId="1" fontId="3" fillId="16" borderId="37" xfId="0" applyNumberFormat="1" applyFont="1" applyFill="1" applyBorder="1" applyAlignment="1" applyProtection="1">
      <alignment horizontal="center" vertical="center"/>
      <protection hidden="1"/>
    </xf>
    <xf numFmtId="1" fontId="3" fillId="16" borderId="3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Zeros="0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24.00390625" style="2" customWidth="1"/>
    <col min="2" max="3" width="21.7109375" style="2" customWidth="1"/>
    <col min="4" max="4" width="14.57421875" style="2" customWidth="1"/>
    <col min="5" max="5" width="14.421875" style="2" customWidth="1"/>
    <col min="6" max="6" width="10.8515625" style="22" customWidth="1"/>
    <col min="7" max="16384" width="9.140625" style="2" customWidth="1"/>
  </cols>
  <sheetData>
    <row r="1" spans="1:5" ht="15" customHeight="1" thickBot="1">
      <c r="A1" s="11" t="s">
        <v>9</v>
      </c>
      <c r="B1" s="28" t="s">
        <v>74</v>
      </c>
      <c r="C1" s="35">
        <v>2023</v>
      </c>
      <c r="D1" s="12"/>
      <c r="E1" s="13"/>
    </row>
    <row r="2" ht="9.75" customHeight="1" thickTop="1"/>
    <row r="3" ht="9" customHeight="1" thickBot="1"/>
    <row r="4" spans="1:6" s="17" customFormat="1" ht="27.75" customHeight="1">
      <c r="A4" s="57" t="s">
        <v>0</v>
      </c>
      <c r="B4" s="166"/>
      <c r="C4" s="167"/>
      <c r="F4" s="23"/>
    </row>
    <row r="5" spans="1:6" s="17" customFormat="1" ht="35.25" customHeight="1">
      <c r="A5" s="58" t="s">
        <v>1</v>
      </c>
      <c r="B5" s="259" t="s">
        <v>115</v>
      </c>
      <c r="C5" s="260"/>
      <c r="F5" s="23"/>
    </row>
    <row r="6" spans="1:6" s="17" customFormat="1" ht="71.25" customHeight="1" thickBot="1">
      <c r="A6" s="59" t="s">
        <v>42</v>
      </c>
      <c r="B6" s="261">
        <v>30</v>
      </c>
      <c r="C6" s="262"/>
      <c r="F6" s="23"/>
    </row>
    <row r="7" spans="1:3" ht="31.5" customHeight="1" thickBot="1">
      <c r="A7" s="59" t="s">
        <v>53</v>
      </c>
      <c r="B7" s="156">
        <f>IF(B6&gt;20,FLOOR((B6-B6*0.05),1),B6)</f>
        <v>28</v>
      </c>
      <c r="C7" s="157" t="e">
        <f>FLOOR((A7-A7*0.05),1)</f>
        <v>#VALUE!</v>
      </c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6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  <c r="F11" s="24"/>
    </row>
    <row r="12" spans="1:6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  <c r="F12" s="24"/>
    </row>
    <row r="13" spans="1:6" ht="21.75" customHeight="1">
      <c r="A13" s="29"/>
      <c r="B13" s="30"/>
      <c r="C13" s="30"/>
      <c r="D13" s="40">
        <f>IF(C13="","",(C13-B13))</f>
      </c>
      <c r="E13" s="46">
        <f>IF(D13="","",D13-$B$7)</f>
      </c>
      <c r="F13" s="24"/>
    </row>
    <row r="14" spans="1:6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  <c r="F14" s="24"/>
    </row>
    <row r="15" spans="1:6" ht="19.5" customHeight="1">
      <c r="A15" s="29"/>
      <c r="B15" s="30"/>
      <c r="C15" s="30"/>
      <c r="D15" s="40">
        <f t="shared" si="0"/>
      </c>
      <c r="E15" s="46">
        <f t="shared" si="1"/>
      </c>
      <c r="F15" s="24"/>
    </row>
    <row r="16" spans="1:6" ht="19.5" customHeight="1">
      <c r="A16" s="29"/>
      <c r="B16" s="30"/>
      <c r="C16" s="30"/>
      <c r="D16" s="40">
        <f t="shared" si="0"/>
      </c>
      <c r="E16" s="46">
        <f t="shared" si="1"/>
      </c>
      <c r="F16" s="24"/>
    </row>
    <row r="17" spans="1:6" ht="19.5" customHeight="1">
      <c r="A17" s="29"/>
      <c r="B17" s="30"/>
      <c r="C17" s="30"/>
      <c r="D17" s="40">
        <f t="shared" si="0"/>
      </c>
      <c r="E17" s="46">
        <f t="shared" si="1"/>
      </c>
      <c r="F17" s="24"/>
    </row>
    <row r="18" spans="1:6" ht="19.5" customHeight="1">
      <c r="A18" s="29"/>
      <c r="B18" s="30"/>
      <c r="C18" s="30"/>
      <c r="D18" s="40">
        <f t="shared" si="0"/>
      </c>
      <c r="E18" s="46">
        <f t="shared" si="1"/>
      </c>
      <c r="F18" s="24"/>
    </row>
    <row r="19" spans="1:6" ht="19.5" customHeight="1">
      <c r="A19" s="29"/>
      <c r="B19" s="30"/>
      <c r="C19" s="30"/>
      <c r="D19" s="40">
        <f t="shared" si="0"/>
      </c>
      <c r="E19" s="46">
        <f t="shared" si="1"/>
      </c>
      <c r="F19" s="24"/>
    </row>
    <row r="20" spans="1:6" ht="19.5" customHeight="1">
      <c r="A20" s="29"/>
      <c r="B20" s="30"/>
      <c r="C20" s="30"/>
      <c r="D20" s="40">
        <f t="shared" si="0"/>
      </c>
      <c r="E20" s="46">
        <f t="shared" si="1"/>
      </c>
      <c r="F20" s="24"/>
    </row>
    <row r="21" spans="1:6" ht="19.5" customHeight="1">
      <c r="A21" s="29"/>
      <c r="B21" s="30"/>
      <c r="C21" s="30"/>
      <c r="D21" s="40">
        <f t="shared" si="0"/>
      </c>
      <c r="E21" s="46">
        <f t="shared" si="1"/>
      </c>
      <c r="F21" s="24"/>
    </row>
    <row r="22" spans="1:6" ht="19.5" customHeight="1">
      <c r="A22" s="29"/>
      <c r="B22" s="30"/>
      <c r="C22" s="30"/>
      <c r="D22" s="40">
        <f t="shared" si="0"/>
      </c>
      <c r="E22" s="46">
        <f t="shared" si="1"/>
      </c>
      <c r="F22" s="24"/>
    </row>
    <row r="23" spans="1:6" ht="19.5" customHeight="1">
      <c r="A23" s="29"/>
      <c r="B23" s="30"/>
      <c r="C23" s="30"/>
      <c r="D23" s="40">
        <f t="shared" si="0"/>
      </c>
      <c r="E23" s="46">
        <f t="shared" si="1"/>
      </c>
      <c r="F23" s="24"/>
    </row>
    <row r="24" spans="1:6" ht="19.5" customHeight="1">
      <c r="A24" s="29"/>
      <c r="B24" s="30"/>
      <c r="C24" s="30"/>
      <c r="D24" s="40">
        <f t="shared" si="0"/>
      </c>
      <c r="E24" s="46">
        <f t="shared" si="1"/>
      </c>
      <c r="F24" s="24"/>
    </row>
    <row r="25" spans="1:6" ht="19.5" customHeight="1">
      <c r="A25" s="29"/>
      <c r="B25" s="30"/>
      <c r="C25" s="30"/>
      <c r="D25" s="40">
        <f t="shared" si="0"/>
      </c>
      <c r="E25" s="46">
        <f t="shared" si="1"/>
      </c>
      <c r="F25" s="24"/>
    </row>
    <row r="26" spans="1:6" ht="19.5" customHeight="1">
      <c r="A26" s="29"/>
      <c r="B26" s="30"/>
      <c r="C26" s="30"/>
      <c r="D26" s="40">
        <f t="shared" si="0"/>
      </c>
      <c r="E26" s="46">
        <f t="shared" si="1"/>
      </c>
      <c r="F26" s="24"/>
    </row>
    <row r="27" spans="1:6" ht="19.5" customHeight="1">
      <c r="A27" s="29"/>
      <c r="B27" s="30"/>
      <c r="C27" s="30"/>
      <c r="D27" s="40">
        <f t="shared" si="0"/>
      </c>
      <c r="E27" s="46">
        <f t="shared" si="1"/>
      </c>
      <c r="F27" s="24"/>
    </row>
    <row r="28" spans="1:6" ht="19.5" customHeight="1">
      <c r="A28" s="29"/>
      <c r="B28" s="30"/>
      <c r="C28" s="30"/>
      <c r="D28" s="40">
        <f t="shared" si="0"/>
      </c>
      <c r="E28" s="46">
        <f t="shared" si="1"/>
      </c>
      <c r="F28" s="24"/>
    </row>
    <row r="29" spans="1:6" ht="19.5" customHeight="1">
      <c r="A29" s="29"/>
      <c r="B29" s="30"/>
      <c r="C29" s="30"/>
      <c r="D29" s="40">
        <f t="shared" si="0"/>
      </c>
      <c r="E29" s="46">
        <f t="shared" si="1"/>
      </c>
      <c r="F29" s="24"/>
    </row>
    <row r="30" spans="1:6" ht="19.5" customHeight="1">
      <c r="A30" s="29"/>
      <c r="B30" s="30"/>
      <c r="C30" s="30"/>
      <c r="D30" s="40">
        <f t="shared" si="0"/>
      </c>
      <c r="E30" s="46">
        <f t="shared" si="1"/>
      </c>
      <c r="F30" s="24"/>
    </row>
    <row r="31" spans="1:6" ht="19.5" customHeight="1">
      <c r="A31" s="29"/>
      <c r="B31" s="30"/>
      <c r="C31" s="30"/>
      <c r="D31" s="40">
        <f t="shared" si="0"/>
      </c>
      <c r="E31" s="46">
        <f t="shared" si="1"/>
      </c>
      <c r="F31" s="24"/>
    </row>
    <row r="32" spans="1:6" ht="19.5" customHeight="1">
      <c r="A32" s="29"/>
      <c r="B32" s="30"/>
      <c r="C32" s="30"/>
      <c r="D32" s="40">
        <f t="shared" si="0"/>
      </c>
      <c r="E32" s="46">
        <f t="shared" si="1"/>
      </c>
      <c r="F32" s="24"/>
    </row>
    <row r="33" spans="1:6" ht="19.5" customHeight="1">
      <c r="A33" s="29"/>
      <c r="B33" s="30"/>
      <c r="C33" s="30"/>
      <c r="D33" s="40">
        <f t="shared" si="0"/>
      </c>
      <c r="E33" s="46">
        <f t="shared" si="1"/>
      </c>
      <c r="F33" s="24"/>
    </row>
    <row r="34" spans="1:6" ht="19.5" customHeight="1">
      <c r="A34" s="29"/>
      <c r="B34" s="30"/>
      <c r="C34" s="30"/>
      <c r="D34" s="40">
        <f t="shared" si="0"/>
      </c>
      <c r="E34" s="46">
        <f t="shared" si="1"/>
      </c>
      <c r="F34" s="24"/>
    </row>
    <row r="35" spans="1:6" ht="19.5" customHeight="1">
      <c r="A35" s="29"/>
      <c r="B35" s="30"/>
      <c r="C35" s="30"/>
      <c r="D35" s="40">
        <f t="shared" si="0"/>
      </c>
      <c r="E35" s="46">
        <f t="shared" si="1"/>
      </c>
      <c r="F35" s="24"/>
    </row>
    <row r="36" spans="1:6" ht="19.5" customHeight="1">
      <c r="A36" s="29"/>
      <c r="B36" s="30"/>
      <c r="C36" s="30"/>
      <c r="D36" s="40">
        <f t="shared" si="0"/>
      </c>
      <c r="E36" s="46">
        <f t="shared" si="1"/>
      </c>
      <c r="F36" s="24"/>
    </row>
    <row r="37" spans="1:6" ht="19.5" customHeight="1">
      <c r="A37" s="29"/>
      <c r="B37" s="30"/>
      <c r="C37" s="30"/>
      <c r="D37" s="40">
        <f t="shared" si="0"/>
      </c>
      <c r="E37" s="46">
        <f t="shared" si="1"/>
      </c>
      <c r="F37" s="24"/>
    </row>
    <row r="38" spans="1:6" ht="19.5" customHeight="1">
      <c r="A38" s="29"/>
      <c r="B38" s="30"/>
      <c r="C38" s="30"/>
      <c r="D38" s="40">
        <f t="shared" si="0"/>
      </c>
      <c r="E38" s="46">
        <f t="shared" si="1"/>
      </c>
      <c r="F38" s="24"/>
    </row>
    <row r="39" spans="1:6" ht="19.5" customHeight="1">
      <c r="A39" s="29"/>
      <c r="B39" s="30"/>
      <c r="C39" s="30"/>
      <c r="D39" s="40">
        <f t="shared" si="0"/>
      </c>
      <c r="E39" s="46">
        <f t="shared" si="1"/>
      </c>
      <c r="F39" s="24"/>
    </row>
    <row r="40" spans="1:6" ht="19.5" customHeight="1">
      <c r="A40" s="29"/>
      <c r="B40" s="30"/>
      <c r="C40" s="30"/>
      <c r="D40" s="40">
        <f t="shared" si="0"/>
      </c>
      <c r="E40" s="46">
        <f t="shared" si="1"/>
      </c>
      <c r="F40" s="24"/>
    </row>
    <row r="41" spans="1:6" ht="19.5" customHeight="1">
      <c r="A41" s="29"/>
      <c r="B41" s="30"/>
      <c r="C41" s="30"/>
      <c r="D41" s="40">
        <f t="shared" si="0"/>
      </c>
      <c r="E41" s="46">
        <f t="shared" si="1"/>
      </c>
      <c r="F41" s="24"/>
    </row>
    <row r="42" spans="1:6" ht="19.5" customHeight="1">
      <c r="A42" s="29"/>
      <c r="B42" s="30"/>
      <c r="C42" s="30"/>
      <c r="D42" s="40">
        <f t="shared" si="0"/>
      </c>
      <c r="E42" s="46">
        <f t="shared" si="1"/>
      </c>
      <c r="F42" s="24"/>
    </row>
    <row r="43" spans="1:6" ht="19.5" customHeight="1">
      <c r="A43" s="29"/>
      <c r="B43" s="30"/>
      <c r="C43" s="30"/>
      <c r="D43" s="40">
        <f t="shared" si="0"/>
      </c>
      <c r="E43" s="46">
        <f t="shared" si="1"/>
      </c>
      <c r="F43" s="24"/>
    </row>
    <row r="44" spans="1:6" ht="19.5" customHeight="1">
      <c r="A44" s="29"/>
      <c r="B44" s="30"/>
      <c r="C44" s="30"/>
      <c r="D44" s="40">
        <f t="shared" si="0"/>
      </c>
      <c r="E44" s="46">
        <f t="shared" si="1"/>
      </c>
      <c r="F44" s="24"/>
    </row>
    <row r="45" spans="1:6" ht="19.5" customHeight="1">
      <c r="A45" s="29"/>
      <c r="B45" s="30"/>
      <c r="C45" s="30"/>
      <c r="D45" s="40">
        <f t="shared" si="0"/>
      </c>
      <c r="E45" s="46">
        <f t="shared" si="1"/>
      </c>
      <c r="F45" s="24"/>
    </row>
    <row r="46" spans="1:6" ht="19.5" customHeight="1">
      <c r="A46" s="29"/>
      <c r="B46" s="30"/>
      <c r="C46" s="30"/>
      <c r="D46" s="40">
        <f t="shared" si="0"/>
      </c>
      <c r="E46" s="46">
        <f t="shared" si="1"/>
      </c>
      <c r="F46" s="24"/>
    </row>
    <row r="47" spans="1:6" ht="19.5" customHeight="1">
      <c r="A47" s="29"/>
      <c r="B47" s="30"/>
      <c r="C47" s="30"/>
      <c r="D47" s="40">
        <f t="shared" si="0"/>
      </c>
      <c r="E47" s="46">
        <f t="shared" si="1"/>
      </c>
      <c r="F47" s="24"/>
    </row>
    <row r="48" spans="1:6" ht="19.5" customHeight="1">
      <c r="A48" s="29"/>
      <c r="B48" s="30"/>
      <c r="C48" s="30"/>
      <c r="D48" s="40">
        <f t="shared" si="0"/>
      </c>
      <c r="E48" s="46">
        <f t="shared" si="1"/>
      </c>
      <c r="F48" s="24"/>
    </row>
    <row r="49" spans="1:6" ht="19.5" customHeight="1">
      <c r="A49" s="29"/>
      <c r="B49" s="30"/>
      <c r="C49" s="30"/>
      <c r="D49" s="40">
        <f t="shared" si="0"/>
      </c>
      <c r="E49" s="46">
        <f t="shared" si="1"/>
      </c>
      <c r="F49" s="24"/>
    </row>
    <row r="50" spans="1:6" ht="19.5" customHeight="1">
      <c r="A50" s="29"/>
      <c r="B50" s="30"/>
      <c r="C50" s="30"/>
      <c r="D50" s="40">
        <f t="shared" si="0"/>
      </c>
      <c r="E50" s="46">
        <f t="shared" si="1"/>
      </c>
      <c r="F50" s="24"/>
    </row>
    <row r="51" spans="1:6" ht="19.5" customHeight="1">
      <c r="A51" s="29"/>
      <c r="B51" s="30"/>
      <c r="C51" s="30"/>
      <c r="D51" s="40">
        <f t="shared" si="0"/>
      </c>
      <c r="E51" s="46">
        <f t="shared" si="1"/>
      </c>
      <c r="F51" s="24"/>
    </row>
    <row r="52" spans="1:6" ht="19.5" customHeight="1">
      <c r="A52" s="29"/>
      <c r="B52" s="30"/>
      <c r="C52" s="30"/>
      <c r="D52" s="40">
        <f t="shared" si="0"/>
      </c>
      <c r="E52" s="46">
        <f t="shared" si="1"/>
      </c>
      <c r="F52" s="24"/>
    </row>
    <row r="53" spans="1:6" ht="19.5" customHeight="1">
      <c r="A53" s="29"/>
      <c r="B53" s="30"/>
      <c r="C53" s="30"/>
      <c r="D53" s="40">
        <f t="shared" si="0"/>
      </c>
      <c r="E53" s="46">
        <f t="shared" si="1"/>
      </c>
      <c r="F53" s="24"/>
    </row>
    <row r="54" spans="1:6" ht="20.25" customHeight="1">
      <c r="A54" s="31"/>
      <c r="B54" s="32"/>
      <c r="C54" s="32"/>
      <c r="D54" s="40">
        <f t="shared" si="0"/>
      </c>
      <c r="E54" s="46">
        <f t="shared" si="1"/>
      </c>
      <c r="F54" s="24"/>
    </row>
    <row r="55" spans="1:6" ht="21.75" customHeight="1">
      <c r="A55" s="31"/>
      <c r="B55" s="32"/>
      <c r="C55" s="32"/>
      <c r="D55" s="40">
        <f t="shared" si="0"/>
      </c>
      <c r="E55" s="46">
        <f t="shared" si="1"/>
      </c>
      <c r="F55" s="24"/>
    </row>
    <row r="56" spans="1:6" ht="21.75" customHeight="1">
      <c r="A56" s="31"/>
      <c r="B56" s="32"/>
      <c r="C56" s="32"/>
      <c r="D56" s="40">
        <f t="shared" si="0"/>
      </c>
      <c r="E56" s="46">
        <f t="shared" si="1"/>
      </c>
      <c r="F56" s="24"/>
    </row>
    <row r="57" spans="1:6" ht="20.25" customHeight="1">
      <c r="A57" s="31"/>
      <c r="B57" s="32"/>
      <c r="C57" s="32"/>
      <c r="D57" s="40">
        <f t="shared" si="0"/>
      </c>
      <c r="E57" s="46">
        <f t="shared" si="1"/>
      </c>
      <c r="F57" s="24"/>
    </row>
    <row r="58" spans="1:6" ht="19.5" customHeight="1">
      <c r="A58" s="31"/>
      <c r="B58" s="32"/>
      <c r="C58" s="32"/>
      <c r="D58" s="40">
        <f t="shared" si="0"/>
      </c>
      <c r="E58" s="46">
        <f t="shared" si="1"/>
      </c>
      <c r="F58" s="27"/>
    </row>
    <row r="59" spans="1:6" ht="20.25" customHeight="1">
      <c r="A59" s="31"/>
      <c r="B59" s="32"/>
      <c r="C59" s="32"/>
      <c r="D59" s="40">
        <f t="shared" si="0"/>
      </c>
      <c r="E59" s="46">
        <f t="shared" si="1"/>
      </c>
      <c r="F59" s="24"/>
    </row>
    <row r="60" spans="1:6" ht="19.5" customHeight="1">
      <c r="A60" s="31"/>
      <c r="B60" s="32"/>
      <c r="C60" s="32"/>
      <c r="D60" s="40">
        <f t="shared" si="0"/>
      </c>
      <c r="E60" s="46">
        <f t="shared" si="1"/>
      </c>
      <c r="F60" s="24"/>
    </row>
    <row r="61" spans="1:6" ht="20.25" customHeight="1">
      <c r="A61" s="31"/>
      <c r="B61" s="32"/>
      <c r="C61" s="32"/>
      <c r="D61" s="40">
        <f t="shared" si="0"/>
      </c>
      <c r="E61" s="46">
        <f t="shared" si="1"/>
      </c>
      <c r="F61" s="24"/>
    </row>
    <row r="62" spans="1:6" ht="19.5" customHeight="1">
      <c r="A62" s="31"/>
      <c r="B62" s="32"/>
      <c r="C62" s="32"/>
      <c r="D62" s="40">
        <f t="shared" si="0"/>
      </c>
      <c r="E62" s="46">
        <f t="shared" si="1"/>
      </c>
      <c r="F62" s="24"/>
    </row>
    <row r="63" spans="1:6" ht="21.75" customHeight="1">
      <c r="A63" s="31"/>
      <c r="B63" s="32"/>
      <c r="C63" s="32"/>
      <c r="D63" s="40">
        <f t="shared" si="0"/>
      </c>
      <c r="E63" s="46">
        <f t="shared" si="1"/>
      </c>
      <c r="F63" s="24"/>
    </row>
    <row r="64" spans="1:6" ht="24" customHeight="1">
      <c r="A64" s="31"/>
      <c r="B64" s="32"/>
      <c r="C64" s="32"/>
      <c r="D64" s="40">
        <f t="shared" si="0"/>
      </c>
      <c r="E64" s="46">
        <f t="shared" si="1"/>
      </c>
      <c r="F64" s="24"/>
    </row>
    <row r="65" spans="1:6" ht="23.25" customHeight="1">
      <c r="A65" s="31"/>
      <c r="B65" s="32"/>
      <c r="C65" s="32"/>
      <c r="D65" s="40">
        <f t="shared" si="0"/>
      </c>
      <c r="E65" s="46">
        <f t="shared" si="1"/>
      </c>
      <c r="F65" s="24"/>
    </row>
    <row r="66" spans="1:5" ht="23.25" customHeight="1">
      <c r="A66" s="31"/>
      <c r="B66" s="32"/>
      <c r="C66" s="32"/>
      <c r="D66" s="40">
        <f t="shared" si="0"/>
      </c>
      <c r="E66" s="46">
        <f t="shared" si="1"/>
      </c>
    </row>
    <row r="67" spans="1:5" ht="23.25" customHeight="1">
      <c r="A67" s="31"/>
      <c r="B67" s="32"/>
      <c r="C67" s="32"/>
      <c r="D67" s="40">
        <f t="shared" si="0"/>
      </c>
      <c r="E67" s="46">
        <f t="shared" si="1"/>
      </c>
    </row>
    <row r="68" spans="1:5" ht="23.25" customHeight="1">
      <c r="A68" s="31"/>
      <c r="B68" s="32"/>
      <c r="C68" s="32"/>
      <c r="D68" s="40">
        <f t="shared" si="0"/>
      </c>
      <c r="E68" s="46">
        <f t="shared" si="1"/>
      </c>
    </row>
    <row r="69" spans="1:5" ht="23.25" customHeight="1">
      <c r="A69" s="31"/>
      <c r="B69" s="32"/>
      <c r="C69" s="32"/>
      <c r="D69" s="40">
        <f t="shared" si="0"/>
      </c>
      <c r="E69" s="46">
        <f t="shared" si="1"/>
      </c>
    </row>
    <row r="70" spans="1:5" ht="23.25" customHeight="1">
      <c r="A70" s="31"/>
      <c r="B70" s="32"/>
      <c r="C70" s="32"/>
      <c r="D70" s="40">
        <f t="shared" si="0"/>
      </c>
      <c r="E70" s="46">
        <f t="shared" si="1"/>
      </c>
    </row>
    <row r="71" spans="1:5" ht="23.25" customHeight="1">
      <c r="A71" s="31"/>
      <c r="B71" s="32"/>
      <c r="C71" s="32"/>
      <c r="D71" s="40">
        <f t="shared" si="0"/>
      </c>
      <c r="E71" s="46">
        <f t="shared" si="1"/>
      </c>
    </row>
    <row r="72" spans="1:5" ht="23.25" customHeight="1">
      <c r="A72" s="31"/>
      <c r="B72" s="32"/>
      <c r="C72" s="32"/>
      <c r="D72" s="40">
        <f t="shared" si="0"/>
      </c>
      <c r="E72" s="46">
        <f t="shared" si="1"/>
      </c>
    </row>
    <row r="73" spans="1:5" ht="23.25" customHeight="1">
      <c r="A73" s="31"/>
      <c r="B73" s="32"/>
      <c r="C73" s="32"/>
      <c r="D73" s="40">
        <f t="shared" si="0"/>
      </c>
      <c r="E73" s="46">
        <f t="shared" si="1"/>
      </c>
    </row>
    <row r="74" spans="1:5" ht="23.2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33" t="s">
        <v>10</v>
      </c>
      <c r="B77" s="33"/>
      <c r="C77" s="15"/>
      <c r="D77" s="154" t="s">
        <v>75</v>
      </c>
      <c r="E77" s="154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5" ht="20.25" customHeight="1">
      <c r="A81" s="160" t="s">
        <v>114</v>
      </c>
      <c r="B81" s="161"/>
      <c r="C81" s="161"/>
      <c r="D81" s="161"/>
      <c r="E81" s="162"/>
    </row>
    <row r="82" spans="1:5" ht="25.5" customHeight="1">
      <c r="A82" s="163"/>
      <c r="B82" s="164"/>
      <c r="C82" s="164"/>
      <c r="D82" s="164"/>
      <c r="E82" s="165"/>
    </row>
    <row r="83" spans="1:5" ht="20.25" customHeight="1">
      <c r="A83" s="168" t="s">
        <v>99</v>
      </c>
      <c r="B83" s="169"/>
      <c r="C83" s="169"/>
      <c r="D83" s="169"/>
      <c r="E83" s="170"/>
    </row>
    <row r="84" spans="1:5" ht="25.5" customHeight="1">
      <c r="A84" s="171"/>
      <c r="B84" s="172"/>
      <c r="C84" s="172"/>
      <c r="D84" s="172"/>
      <c r="E84" s="173"/>
    </row>
    <row r="86" spans="1:6" ht="12.75">
      <c r="A86" s="159" t="s">
        <v>8</v>
      </c>
      <c r="B86" s="159"/>
      <c r="C86" s="41">
        <f>COUNTA(A13:A74)</f>
        <v>0</v>
      </c>
      <c r="D86" s="42" t="s">
        <v>55</v>
      </c>
      <c r="F86" s="16"/>
    </row>
    <row r="87" spans="1:4" ht="12.75">
      <c r="A87" s="159" t="s">
        <v>56</v>
      </c>
      <c r="B87" s="159"/>
      <c r="C87" s="41">
        <f>COUNTIF(E13:E74,"&lt;0")</f>
        <v>0</v>
      </c>
      <c r="D87" s="43">
        <f>IF(C86=0,,C87/C86)</f>
        <v>0</v>
      </c>
    </row>
    <row r="88" spans="1:4" ht="12.75">
      <c r="A88" s="159" t="s">
        <v>57</v>
      </c>
      <c r="B88" s="159"/>
      <c r="C88" s="44">
        <f>COUNTIF(D13:D74,"&lt;="&amp;B6)-C87</f>
        <v>0</v>
      </c>
      <c r="D88" s="43">
        <f>IF(C86=0,,C88/C86)</f>
        <v>0</v>
      </c>
    </row>
    <row r="89" spans="1:4" ht="12.75">
      <c r="A89" s="159" t="s">
        <v>58</v>
      </c>
      <c r="B89" s="159"/>
      <c r="C89" s="45">
        <f>COUNTIF(D13:D74,"&gt;"&amp;B6)</f>
        <v>0</v>
      </c>
      <c r="D89" s="43">
        <f>IF(C86=0,,C89/C86)</f>
        <v>0</v>
      </c>
    </row>
    <row r="90" spans="3:4" ht="12.75">
      <c r="C90" s="2" t="s">
        <v>62</v>
      </c>
      <c r="D90" s="26"/>
    </row>
    <row r="91" spans="1:5" ht="174" customHeight="1">
      <c r="A91" s="158" t="s">
        <v>112</v>
      </c>
      <c r="B91" s="158"/>
      <c r="C91" s="158"/>
      <c r="D91" s="158"/>
      <c r="E91" s="158"/>
    </row>
  </sheetData>
  <sheetProtection password="8DF9" sheet="1" formatCells="0" formatColumns="0" formatRows="0" insertRows="0" deleteRows="0"/>
  <protectedRanges>
    <protectedRange sqref="A13:C74" name="Intervallo2"/>
  </protectedRanges>
  <mergeCells count="14">
    <mergeCell ref="B5:C5"/>
    <mergeCell ref="B4:C4"/>
    <mergeCell ref="A86:B86"/>
    <mergeCell ref="A87:B87"/>
    <mergeCell ref="A83:E84"/>
    <mergeCell ref="B6:C6"/>
    <mergeCell ref="A11:A12"/>
    <mergeCell ref="D77:E77"/>
    <mergeCell ref="D78:E78"/>
    <mergeCell ref="B7:C7"/>
    <mergeCell ref="A91:E91"/>
    <mergeCell ref="A88:B88"/>
    <mergeCell ref="A89:B89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60">
      <selection activeCell="A1" sqref="A1:E89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51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27.75" customHeight="1">
      <c r="A4" s="19" t="s">
        <v>0</v>
      </c>
      <c r="B4" s="194">
        <f>Gennaio!$B$4</f>
        <v>0</v>
      </c>
      <c r="C4" s="195"/>
    </row>
    <row r="5" spans="1:3" s="17" customFormat="1" ht="27.75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8.5" customHeight="1" thickBot="1">
      <c r="A6" s="21" t="s">
        <v>42</v>
      </c>
      <c r="B6" s="205">
        <f>Gennaio!$B$6</f>
        <v>30</v>
      </c>
      <c r="C6" s="206"/>
    </row>
    <row r="7" spans="1:3" ht="34.5" thickBot="1">
      <c r="A7" s="25" t="s">
        <v>53</v>
      </c>
      <c r="B7" s="207">
        <f>Gennaio!B7</f>
        <v>28</v>
      </c>
      <c r="C7" s="20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115"/>
      <c r="B13" s="116"/>
      <c r="C13" s="116"/>
      <c r="D13" s="40">
        <f>IF(C13="","",(C13-B13))</f>
      </c>
      <c r="E13" s="46">
        <f>IF(D13="","",D13-$B$7)</f>
      </c>
    </row>
    <row r="14" spans="1:5" ht="19.5" customHeight="1">
      <c r="A14" s="115"/>
      <c r="B14" s="116"/>
      <c r="C14" s="116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115"/>
      <c r="B15" s="116"/>
      <c r="C15" s="116"/>
      <c r="D15" s="40">
        <f t="shared" si="0"/>
      </c>
      <c r="E15" s="46">
        <f t="shared" si="1"/>
      </c>
    </row>
    <row r="16" spans="1:5" ht="19.5" customHeight="1">
      <c r="A16" s="115"/>
      <c r="B16" s="116"/>
      <c r="C16" s="116"/>
      <c r="D16" s="40">
        <f t="shared" si="0"/>
      </c>
      <c r="E16" s="46">
        <f t="shared" si="1"/>
      </c>
    </row>
    <row r="17" spans="1:5" ht="19.5" customHeight="1">
      <c r="A17" s="115"/>
      <c r="B17" s="116"/>
      <c r="C17" s="116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3.25" customHeight="1">
      <c r="A63" s="31"/>
      <c r="B63" s="32"/>
      <c r="C63" s="32"/>
      <c r="D63" s="40">
        <f t="shared" si="0"/>
      </c>
      <c r="E63" s="46">
        <f t="shared" si="1"/>
      </c>
    </row>
    <row r="64" spans="1:5" ht="23.25" customHeight="1">
      <c r="A64" s="31"/>
      <c r="B64" s="32"/>
      <c r="C64" s="32"/>
      <c r="D64" s="40">
        <f t="shared" si="0"/>
      </c>
      <c r="E64" s="46">
        <f t="shared" si="1"/>
      </c>
    </row>
    <row r="65" spans="1:5" ht="23.25" customHeight="1">
      <c r="A65" s="31"/>
      <c r="B65" s="32"/>
      <c r="C65" s="32"/>
      <c r="D65" s="40">
        <f t="shared" si="0"/>
      </c>
      <c r="E65" s="46">
        <f t="shared" si="1"/>
      </c>
    </row>
    <row r="66" spans="1:5" ht="23.25" customHeight="1">
      <c r="A66" s="31"/>
      <c r="B66" s="32"/>
      <c r="C66" s="32"/>
      <c r="D66" s="40">
        <f t="shared" si="0"/>
      </c>
      <c r="E66" s="46">
        <f t="shared" si="1"/>
      </c>
    </row>
    <row r="67" spans="1:5" ht="23.25" customHeight="1">
      <c r="A67" s="31"/>
      <c r="B67" s="32"/>
      <c r="C67" s="32"/>
      <c r="D67" s="40">
        <f t="shared" si="0"/>
      </c>
      <c r="E67" s="46">
        <f t="shared" si="1"/>
      </c>
    </row>
    <row r="68" spans="1:5" ht="23.25" customHeight="1">
      <c r="A68" s="31"/>
      <c r="B68" s="32"/>
      <c r="C68" s="32"/>
      <c r="D68" s="40">
        <f t="shared" si="0"/>
      </c>
      <c r="E68" s="46">
        <f t="shared" si="1"/>
      </c>
    </row>
    <row r="69" spans="1:5" ht="23.25" customHeight="1">
      <c r="A69" s="31"/>
      <c r="B69" s="32"/>
      <c r="C69" s="32"/>
      <c r="D69" s="40">
        <f t="shared" si="0"/>
      </c>
      <c r="E69" s="46">
        <f t="shared" si="1"/>
      </c>
    </row>
    <row r="70" spans="1:5" ht="23.25" customHeight="1">
      <c r="A70" s="31"/>
      <c r="B70" s="32"/>
      <c r="C70" s="32"/>
      <c r="D70" s="40">
        <f t="shared" si="0"/>
      </c>
      <c r="E70" s="46">
        <f t="shared" si="1"/>
      </c>
    </row>
    <row r="71" spans="1:5" ht="23.25" customHeight="1">
      <c r="A71" s="31"/>
      <c r="B71" s="32"/>
      <c r="C71" s="32"/>
      <c r="D71" s="40">
        <f t="shared" si="0"/>
      </c>
      <c r="E71" s="46">
        <f t="shared" si="1"/>
      </c>
    </row>
    <row r="72" spans="1:5" ht="23.25" customHeight="1">
      <c r="A72" s="31"/>
      <c r="B72" s="32"/>
      <c r="C72" s="32"/>
      <c r="D72" s="40">
        <f t="shared" si="0"/>
      </c>
      <c r="E72" s="46">
        <f t="shared" si="1"/>
      </c>
    </row>
    <row r="73" spans="1:5" ht="23.25" customHeight="1">
      <c r="A73" s="31"/>
      <c r="B73" s="32"/>
      <c r="C73" s="32"/>
      <c r="D73" s="40">
        <f t="shared" si="0"/>
      </c>
      <c r="E73" s="46">
        <f t="shared" si="1"/>
      </c>
    </row>
    <row r="74" spans="1:5" ht="23.2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9" t="s">
        <v>10</v>
      </c>
      <c r="B77" s="119"/>
      <c r="C77" s="118"/>
      <c r="D77" s="209" t="s">
        <v>75</v>
      </c>
      <c r="E77" s="209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6.2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60">
      <selection activeCell="A1" sqref="A1:E89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5" width="15.00390625" style="2" customWidth="1"/>
    <col min="6" max="16384" width="9.140625" style="2" customWidth="1"/>
  </cols>
  <sheetData>
    <row r="1" spans="1:5" ht="13.5" thickBot="1">
      <c r="A1" s="48" t="s">
        <v>9</v>
      </c>
      <c r="B1" s="49" t="s">
        <v>78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30.75" customHeight="1">
      <c r="A4" s="19" t="s">
        <v>0</v>
      </c>
      <c r="B4" s="194">
        <f>Gennaio!$B$4</f>
        <v>0</v>
      </c>
      <c r="C4" s="195"/>
    </row>
    <row r="5" spans="1:3" s="17" customFormat="1" ht="30.75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8.5" customHeight="1" thickBot="1">
      <c r="A6" s="21" t="s">
        <v>42</v>
      </c>
      <c r="B6" s="205">
        <f>Gennaio!$B$6</f>
        <v>30</v>
      </c>
      <c r="C6" s="206"/>
    </row>
    <row r="7" spans="1:3" ht="34.5" thickBot="1">
      <c r="A7" s="25" t="s">
        <v>53</v>
      </c>
      <c r="B7" s="207">
        <f>Gennaio!B7</f>
        <v>28</v>
      </c>
      <c r="C7" s="20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1" customHeight="1">
      <c r="A63" s="31"/>
      <c r="B63" s="32"/>
      <c r="C63" s="32"/>
      <c r="D63" s="40">
        <f t="shared" si="0"/>
      </c>
      <c r="E63" s="46">
        <f t="shared" si="1"/>
      </c>
    </row>
    <row r="64" spans="1:5" ht="21" customHeight="1">
      <c r="A64" s="31"/>
      <c r="B64" s="32"/>
      <c r="C64" s="32"/>
      <c r="D64" s="40">
        <f t="shared" si="0"/>
      </c>
      <c r="E64" s="46">
        <f t="shared" si="1"/>
      </c>
    </row>
    <row r="65" spans="1:5" ht="21" customHeight="1">
      <c r="A65" s="31"/>
      <c r="B65" s="32"/>
      <c r="C65" s="32"/>
      <c r="D65" s="40">
        <f t="shared" si="0"/>
      </c>
      <c r="E65" s="46">
        <f t="shared" si="1"/>
      </c>
    </row>
    <row r="66" spans="1:5" ht="21" customHeight="1">
      <c r="A66" s="31"/>
      <c r="B66" s="32"/>
      <c r="C66" s="32"/>
      <c r="D66" s="40">
        <f t="shared" si="0"/>
      </c>
      <c r="E66" s="46">
        <f t="shared" si="1"/>
      </c>
    </row>
    <row r="67" spans="1:5" ht="21" customHeight="1">
      <c r="A67" s="31"/>
      <c r="B67" s="32"/>
      <c r="C67" s="32"/>
      <c r="D67" s="40">
        <f t="shared" si="0"/>
      </c>
      <c r="E67" s="46">
        <f t="shared" si="1"/>
      </c>
    </row>
    <row r="68" spans="1:5" ht="21" customHeight="1">
      <c r="A68" s="31"/>
      <c r="B68" s="32"/>
      <c r="C68" s="32"/>
      <c r="D68" s="40">
        <f t="shared" si="0"/>
      </c>
      <c r="E68" s="46">
        <f t="shared" si="1"/>
      </c>
    </row>
    <row r="69" spans="1:5" ht="21" customHeight="1">
      <c r="A69" s="31"/>
      <c r="B69" s="32"/>
      <c r="C69" s="32"/>
      <c r="D69" s="40">
        <f t="shared" si="0"/>
      </c>
      <c r="E69" s="46">
        <f t="shared" si="1"/>
      </c>
    </row>
    <row r="70" spans="1:5" ht="21" customHeight="1">
      <c r="A70" s="31"/>
      <c r="B70" s="32"/>
      <c r="C70" s="32"/>
      <c r="D70" s="40">
        <f t="shared" si="0"/>
      </c>
      <c r="E70" s="46">
        <f t="shared" si="1"/>
      </c>
    </row>
    <row r="71" spans="1:5" ht="21" customHeight="1">
      <c r="A71" s="31"/>
      <c r="B71" s="32"/>
      <c r="C71" s="32"/>
      <c r="D71" s="40">
        <f t="shared" si="0"/>
      </c>
      <c r="E71" s="46">
        <f t="shared" si="1"/>
      </c>
    </row>
    <row r="72" spans="1:5" ht="21" customHeight="1">
      <c r="A72" s="31"/>
      <c r="B72" s="32"/>
      <c r="C72" s="32"/>
      <c r="D72" s="40">
        <f t="shared" si="0"/>
      </c>
      <c r="E72" s="46">
        <f t="shared" si="1"/>
      </c>
    </row>
    <row r="73" spans="1:5" ht="21" customHeight="1">
      <c r="A73" s="31"/>
      <c r="B73" s="32"/>
      <c r="C73" s="32"/>
      <c r="D73" s="40">
        <f t="shared" si="0"/>
      </c>
      <c r="E73" s="46">
        <f t="shared" si="1"/>
      </c>
    </row>
    <row r="74" spans="1:5" ht="21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9" t="s">
        <v>10</v>
      </c>
      <c r="B77" s="119"/>
      <c r="C77" s="118"/>
      <c r="D77" s="209" t="s">
        <v>75</v>
      </c>
      <c r="E77" s="209"/>
    </row>
    <row r="78" spans="1:5" ht="12.75">
      <c r="A78" s="117" t="s">
        <v>80</v>
      </c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6.2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  <row r="90" spans="1:5" ht="12.75">
      <c r="A90" s="47"/>
      <c r="B90" s="47"/>
      <c r="C90" s="47"/>
      <c r="D90" s="47"/>
      <c r="E90" s="47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D78:E78"/>
    <mergeCell ref="A83:E84"/>
    <mergeCell ref="A86:B86"/>
    <mergeCell ref="A87:B87"/>
    <mergeCell ref="A88:B88"/>
    <mergeCell ref="A89:B89"/>
    <mergeCell ref="A81:E82"/>
    <mergeCell ref="B4:C4"/>
    <mergeCell ref="B5:C5"/>
    <mergeCell ref="B6:C6"/>
    <mergeCell ref="B7:C7"/>
    <mergeCell ref="A11:A12"/>
    <mergeCell ref="D77:E7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59">
      <selection activeCell="A1" sqref="A1:E89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79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27.75" customHeight="1">
      <c r="A4" s="19" t="s">
        <v>0</v>
      </c>
      <c r="B4" s="194">
        <f>Gennaio!$B$4</f>
        <v>0</v>
      </c>
      <c r="C4" s="195"/>
    </row>
    <row r="5" spans="1:3" s="17" customFormat="1" ht="27.75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8.5" customHeight="1" thickBot="1">
      <c r="A6" s="21" t="s">
        <v>42</v>
      </c>
      <c r="B6" s="205">
        <f>Gennaio!$B$6</f>
        <v>30</v>
      </c>
      <c r="C6" s="206"/>
    </row>
    <row r="7" spans="1:3" ht="34.5" thickBot="1">
      <c r="A7" s="25" t="s">
        <v>53</v>
      </c>
      <c r="B7" s="207">
        <f>Gennaio!B7</f>
        <v>28</v>
      </c>
      <c r="C7" s="20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115"/>
      <c r="B13" s="116"/>
      <c r="C13" s="116"/>
      <c r="D13" s="40">
        <f>IF(C13="","",(C13-B13))</f>
      </c>
      <c r="E13" s="46">
        <f>IF(D13="","",D13-$B$7)</f>
      </c>
    </row>
    <row r="14" spans="1:5" ht="19.5" customHeight="1">
      <c r="A14" s="115"/>
      <c r="B14" s="116"/>
      <c r="C14" s="116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115"/>
      <c r="B15" s="116"/>
      <c r="C15" s="116"/>
      <c r="D15" s="40">
        <f t="shared" si="0"/>
      </c>
      <c r="E15" s="46">
        <f t="shared" si="1"/>
      </c>
    </row>
    <row r="16" spans="1:5" ht="19.5" customHeight="1">
      <c r="A16" s="115"/>
      <c r="B16" s="116"/>
      <c r="C16" s="116"/>
      <c r="D16" s="40">
        <f t="shared" si="0"/>
      </c>
      <c r="E16" s="46">
        <f t="shared" si="1"/>
      </c>
    </row>
    <row r="17" spans="1:5" ht="19.5" customHeight="1">
      <c r="A17" s="115"/>
      <c r="B17" s="116"/>
      <c r="C17" s="116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25.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0.25" customHeight="1">
      <c r="A63" s="31"/>
      <c r="B63" s="32"/>
      <c r="C63" s="32"/>
      <c r="D63" s="40">
        <f t="shared" si="0"/>
      </c>
      <c r="E63" s="46">
        <f t="shared" si="1"/>
      </c>
    </row>
    <row r="64" spans="1:5" ht="20.25" customHeight="1">
      <c r="A64" s="31"/>
      <c r="B64" s="32"/>
      <c r="C64" s="32"/>
      <c r="D64" s="40">
        <f t="shared" si="0"/>
      </c>
      <c r="E64" s="46">
        <f t="shared" si="1"/>
      </c>
    </row>
    <row r="65" spans="1:5" ht="20.25" customHeight="1">
      <c r="A65" s="31"/>
      <c r="B65" s="32"/>
      <c r="C65" s="32"/>
      <c r="D65" s="40">
        <f t="shared" si="0"/>
      </c>
      <c r="E65" s="46">
        <f t="shared" si="1"/>
      </c>
    </row>
    <row r="66" spans="1:5" ht="20.25" customHeight="1">
      <c r="A66" s="31"/>
      <c r="B66" s="32"/>
      <c r="C66" s="32"/>
      <c r="D66" s="40">
        <f t="shared" si="0"/>
      </c>
      <c r="E66" s="46">
        <f t="shared" si="1"/>
      </c>
    </row>
    <row r="67" spans="1:5" ht="20.25" customHeight="1">
      <c r="A67" s="31"/>
      <c r="B67" s="32"/>
      <c r="C67" s="32"/>
      <c r="D67" s="40">
        <f t="shared" si="0"/>
      </c>
      <c r="E67" s="46">
        <f t="shared" si="1"/>
      </c>
    </row>
    <row r="68" spans="1:5" ht="20.25" customHeight="1">
      <c r="A68" s="31"/>
      <c r="B68" s="32"/>
      <c r="C68" s="32"/>
      <c r="D68" s="40">
        <f t="shared" si="0"/>
      </c>
      <c r="E68" s="46">
        <f t="shared" si="1"/>
      </c>
    </row>
    <row r="69" spans="1:5" ht="20.25" customHeight="1">
      <c r="A69" s="31"/>
      <c r="B69" s="32"/>
      <c r="C69" s="32"/>
      <c r="D69" s="40">
        <f t="shared" si="0"/>
      </c>
      <c r="E69" s="46">
        <f t="shared" si="1"/>
      </c>
    </row>
    <row r="70" spans="1:5" ht="20.25" customHeight="1">
      <c r="A70" s="31"/>
      <c r="B70" s="32"/>
      <c r="C70" s="32"/>
      <c r="D70" s="40">
        <f t="shared" si="0"/>
      </c>
      <c r="E70" s="46">
        <f t="shared" si="1"/>
      </c>
    </row>
    <row r="71" spans="1:5" ht="20.25" customHeight="1">
      <c r="A71" s="31"/>
      <c r="B71" s="32"/>
      <c r="C71" s="32"/>
      <c r="D71" s="40">
        <f t="shared" si="0"/>
      </c>
      <c r="E71" s="46">
        <f t="shared" si="1"/>
      </c>
    </row>
    <row r="72" spans="1:5" ht="20.25" customHeight="1">
      <c r="A72" s="31"/>
      <c r="B72" s="32"/>
      <c r="C72" s="32"/>
      <c r="D72" s="40">
        <f t="shared" si="0"/>
      </c>
      <c r="E72" s="46">
        <f t="shared" si="1"/>
      </c>
    </row>
    <row r="73" spans="1:5" ht="20.25" customHeight="1">
      <c r="A73" s="31"/>
      <c r="B73" s="32"/>
      <c r="C73" s="32"/>
      <c r="D73" s="40">
        <f t="shared" si="0"/>
      </c>
      <c r="E73" s="46">
        <f t="shared" si="1"/>
      </c>
    </row>
    <row r="74" spans="1:5" ht="20.2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6.2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D78:E78"/>
    <mergeCell ref="A83:E84"/>
    <mergeCell ref="A86:B86"/>
    <mergeCell ref="A87:B87"/>
    <mergeCell ref="A88:B88"/>
    <mergeCell ref="A89:B89"/>
    <mergeCell ref="A81:E82"/>
    <mergeCell ref="B4:C4"/>
    <mergeCell ref="B5:C5"/>
    <mergeCell ref="B6:C6"/>
    <mergeCell ref="B7:C7"/>
    <mergeCell ref="A11:A12"/>
    <mergeCell ref="D77:E7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Zeros="0" tabSelected="1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15.42187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125" style="2" customWidth="1"/>
    <col min="6" max="6" width="11.421875" style="2" customWidth="1"/>
    <col min="7" max="7" width="11.57421875" style="2" customWidth="1"/>
    <col min="8" max="8" width="12.28125" style="2" customWidth="1"/>
    <col min="9" max="9" width="11.140625" style="2" customWidth="1"/>
    <col min="10" max="10" width="11.28125" style="2" customWidth="1"/>
    <col min="11" max="11" width="10.421875" style="2" customWidth="1"/>
    <col min="12" max="12" width="11.00390625" style="2" customWidth="1"/>
    <col min="13" max="13" width="10.5742187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 customWidth="1"/>
  </cols>
  <sheetData>
    <row r="1" spans="1:16" ht="13.5" thickBot="1">
      <c r="A1" s="11" t="s">
        <v>28</v>
      </c>
      <c r="B1" s="36">
        <f>Gennaio!C1</f>
        <v>2023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ht="13.5" thickTop="1"/>
    <row r="3" ht="13.5" thickBot="1"/>
    <row r="4" spans="1:4" s="17" customFormat="1" ht="31.5" customHeight="1">
      <c r="A4" s="19" t="s">
        <v>0</v>
      </c>
      <c r="B4" s="194">
        <f>Gennaio!$B$4</f>
        <v>0</v>
      </c>
      <c r="C4" s="194"/>
      <c r="D4" s="195"/>
    </row>
    <row r="5" spans="1:4" s="17" customFormat="1" ht="39.75" customHeight="1">
      <c r="A5" s="20" t="s">
        <v>1</v>
      </c>
      <c r="B5" s="192" t="str">
        <f>Gennaio!$B$5</f>
        <v>Emissione degli ordinativi di pagamento relativi al rimborso delle spese di missione</v>
      </c>
      <c r="C5" s="192"/>
      <c r="D5" s="193"/>
    </row>
    <row r="6" spans="1:4" s="17" customFormat="1" ht="56.25" customHeight="1" thickBot="1">
      <c r="A6" s="21" t="s">
        <v>42</v>
      </c>
      <c r="B6" s="205">
        <f>Gennaio!$B$6</f>
        <v>30</v>
      </c>
      <c r="C6" s="205"/>
      <c r="D6" s="206"/>
    </row>
    <row r="7" ht="12.75">
      <c r="B7" s="1"/>
    </row>
    <row r="8" ht="12.75">
      <c r="B8" s="1"/>
    </row>
    <row r="9" spans="1:16" ht="46.5">
      <c r="A9" s="47"/>
      <c r="B9" s="47"/>
      <c r="C9" s="47"/>
      <c r="D9" s="62" t="s">
        <v>38</v>
      </c>
      <c r="E9" s="62" t="s">
        <v>39</v>
      </c>
      <c r="F9" s="62" t="s">
        <v>40</v>
      </c>
      <c r="G9" s="62" t="s">
        <v>30</v>
      </c>
      <c r="H9" s="62" t="s">
        <v>31</v>
      </c>
      <c r="I9" s="62" t="s">
        <v>32</v>
      </c>
      <c r="J9" s="62" t="s">
        <v>33</v>
      </c>
      <c r="K9" s="62" t="s">
        <v>34</v>
      </c>
      <c r="L9" s="62" t="s">
        <v>35</v>
      </c>
      <c r="M9" s="62" t="s">
        <v>36</v>
      </c>
      <c r="N9" s="62" t="s">
        <v>76</v>
      </c>
      <c r="O9" s="62" t="s">
        <v>77</v>
      </c>
      <c r="P9" s="63" t="s">
        <v>37</v>
      </c>
    </row>
    <row r="10" spans="1:16" ht="12.75">
      <c r="A10" s="210" t="s">
        <v>29</v>
      </c>
      <c r="B10" s="210"/>
      <c r="C10" s="210"/>
      <c r="D10" s="64">
        <f>Gennaio!C86</f>
        <v>0</v>
      </c>
      <c r="E10" s="64">
        <f>Febbraio!C86</f>
        <v>0</v>
      </c>
      <c r="F10" s="64">
        <f>Marzo!C86</f>
        <v>0</v>
      </c>
      <c r="G10" s="64">
        <f>Aprile!C86</f>
        <v>0</v>
      </c>
      <c r="H10" s="41">
        <f>Maggio!C86</f>
        <v>0</v>
      </c>
      <c r="I10" s="64">
        <f>Giugno!C86</f>
        <v>0</v>
      </c>
      <c r="J10" s="64">
        <f>Luglio!C86</f>
        <v>0</v>
      </c>
      <c r="K10" s="64">
        <f>Agosto!C86</f>
        <v>0</v>
      </c>
      <c r="L10" s="64">
        <f>Settembre!C86</f>
        <v>0</v>
      </c>
      <c r="M10" s="64">
        <f>Ottobre!C86</f>
        <v>0</v>
      </c>
      <c r="N10" s="64">
        <f>Novembre!C86</f>
        <v>0</v>
      </c>
      <c r="O10" s="64">
        <f>'Dicembre '!C86</f>
        <v>0</v>
      </c>
      <c r="P10" s="65">
        <f>SUM(D10:O10)</f>
        <v>0</v>
      </c>
    </row>
    <row r="11" spans="1:16" ht="12.75">
      <c r="A11" s="210" t="s">
        <v>41</v>
      </c>
      <c r="B11" s="210"/>
      <c r="C11" s="210"/>
      <c r="D11" s="64">
        <f>Gennaio!C87</f>
        <v>0</v>
      </c>
      <c r="E11" s="64">
        <f>Febbraio!C87</f>
        <v>0</v>
      </c>
      <c r="F11" s="64">
        <f>Marzo!C87</f>
        <v>0</v>
      </c>
      <c r="G11" s="64">
        <f>Aprile!C87</f>
        <v>0</v>
      </c>
      <c r="H11" s="41">
        <f>Maggio!C87</f>
        <v>0</v>
      </c>
      <c r="I11" s="64">
        <f>Giugno!C87</f>
        <v>0</v>
      </c>
      <c r="J11" s="64">
        <f>Luglio!C87</f>
        <v>0</v>
      </c>
      <c r="K11" s="64">
        <f>Agosto!C87</f>
        <v>0</v>
      </c>
      <c r="L11" s="64">
        <f>Settembre!C87</f>
        <v>0</v>
      </c>
      <c r="M11" s="64">
        <f>Ottobre!C87</f>
        <v>0</v>
      </c>
      <c r="N11" s="64">
        <f>Novembre!C87</f>
        <v>0</v>
      </c>
      <c r="O11" s="64">
        <f>'Dicembre '!C87</f>
        <v>0</v>
      </c>
      <c r="P11" s="65">
        <f>SUM(D11:O11)</f>
        <v>0</v>
      </c>
    </row>
    <row r="12" spans="1:16" ht="12.75">
      <c r="A12" s="210" t="s">
        <v>59</v>
      </c>
      <c r="B12" s="210"/>
      <c r="C12" s="210"/>
      <c r="D12" s="66">
        <f>Gennaio!D87</f>
        <v>0</v>
      </c>
      <c r="E12" s="66">
        <f>Febbraio!D87</f>
        <v>0</v>
      </c>
      <c r="F12" s="66">
        <f>Marzo!D87</f>
        <v>0</v>
      </c>
      <c r="G12" s="66">
        <f>Aprile!D87</f>
        <v>0</v>
      </c>
      <c r="H12" s="43">
        <f>Maggio!D87</f>
        <v>0</v>
      </c>
      <c r="I12" s="66">
        <f>Giugno!D87</f>
        <v>0</v>
      </c>
      <c r="J12" s="66">
        <f>Luglio!D87</f>
        <v>0</v>
      </c>
      <c r="K12" s="66">
        <f>Agosto!D87</f>
        <v>0</v>
      </c>
      <c r="L12" s="66">
        <f>Settembre!D87</f>
        <v>0</v>
      </c>
      <c r="M12" s="66">
        <f>Ottobre!D87</f>
        <v>0</v>
      </c>
      <c r="N12" s="66">
        <f>Novembre!D87</f>
        <v>0</v>
      </c>
      <c r="O12" s="66">
        <f>'Dicembre '!D87</f>
        <v>0</v>
      </c>
      <c r="P12" s="67">
        <f>IF(P11&gt;0,P11/P10,"")</f>
      </c>
    </row>
    <row r="13" spans="1:17" ht="12.75">
      <c r="A13" s="174" t="s">
        <v>57</v>
      </c>
      <c r="B13" s="174"/>
      <c r="C13" s="174"/>
      <c r="D13" s="68">
        <f>Gennaio!C88</f>
        <v>0</v>
      </c>
      <c r="E13" s="68">
        <f>Febbraio!C88</f>
        <v>0</v>
      </c>
      <c r="F13" s="68">
        <f>Marzo!C88</f>
        <v>0</v>
      </c>
      <c r="G13" s="68">
        <f>Aprile!C88</f>
        <v>0</v>
      </c>
      <c r="H13" s="68">
        <f>Maggio!C88</f>
        <v>0</v>
      </c>
      <c r="I13" s="68">
        <f>Giugno!C88</f>
        <v>0</v>
      </c>
      <c r="J13" s="68">
        <f>Luglio!C88</f>
        <v>0</v>
      </c>
      <c r="K13" s="68">
        <f>Agosto!C88</f>
        <v>0</v>
      </c>
      <c r="L13" s="68">
        <f>Settembre!C88</f>
        <v>0</v>
      </c>
      <c r="M13" s="68">
        <f>Ottobre!C88</f>
        <v>0</v>
      </c>
      <c r="N13" s="68">
        <f>Novembre!C88</f>
        <v>0</v>
      </c>
      <c r="O13" s="68">
        <f>'Dicembre '!C88</f>
        <v>0</v>
      </c>
      <c r="P13" s="65">
        <f>SUM(D13:O13)</f>
        <v>0</v>
      </c>
      <c r="Q13" s="26"/>
    </row>
    <row r="14" spans="1:16" ht="12.75">
      <c r="A14" s="174" t="s">
        <v>60</v>
      </c>
      <c r="B14" s="174"/>
      <c r="C14" s="174"/>
      <c r="D14" s="69">
        <f>Gennaio!D88</f>
        <v>0</v>
      </c>
      <c r="E14" s="69">
        <f>Febbraio!D88</f>
        <v>0</v>
      </c>
      <c r="F14" s="69">
        <f>Marzo!D88</f>
        <v>0</v>
      </c>
      <c r="G14" s="69">
        <f>Aprile!D88</f>
        <v>0</v>
      </c>
      <c r="H14" s="69">
        <f>Maggio!D88</f>
        <v>0</v>
      </c>
      <c r="I14" s="69">
        <f>Giugno!D88</f>
        <v>0</v>
      </c>
      <c r="J14" s="69">
        <f>Luglio!D88</f>
        <v>0</v>
      </c>
      <c r="K14" s="69">
        <f>Agosto!D88</f>
        <v>0</v>
      </c>
      <c r="L14" s="69">
        <f>Settembre!D88</f>
        <v>0</v>
      </c>
      <c r="M14" s="69">
        <f>Ottobre!D88</f>
        <v>0</v>
      </c>
      <c r="N14" s="69">
        <f>Novembre!D88</f>
        <v>0</v>
      </c>
      <c r="O14" s="69">
        <f>'Dicembre '!D88</f>
        <v>0</v>
      </c>
      <c r="P14" s="67">
        <f>IF(P13&gt;0,P13/P10,"")</f>
      </c>
    </row>
    <row r="15" spans="1:16" ht="12.75">
      <c r="A15" s="174" t="s">
        <v>58</v>
      </c>
      <c r="B15" s="174"/>
      <c r="C15" s="174"/>
      <c r="D15" s="68">
        <f>Gennaio!C89</f>
        <v>0</v>
      </c>
      <c r="E15" s="68">
        <f>Febbraio!C89</f>
        <v>0</v>
      </c>
      <c r="F15" s="68">
        <f>Marzo!C89</f>
        <v>0</v>
      </c>
      <c r="G15" s="68">
        <f>Aprile!C89</f>
        <v>0</v>
      </c>
      <c r="H15" s="68">
        <f>Maggio!C89</f>
        <v>0</v>
      </c>
      <c r="I15" s="68">
        <f>Giugno!C89</f>
        <v>0</v>
      </c>
      <c r="J15" s="68">
        <f>Luglio!C89</f>
        <v>0</v>
      </c>
      <c r="K15" s="68">
        <f>Agosto!C89</f>
        <v>0</v>
      </c>
      <c r="L15" s="68">
        <f>Settembre!C89</f>
        <v>0</v>
      </c>
      <c r="M15" s="68">
        <f>Ottobre!C89</f>
        <v>0</v>
      </c>
      <c r="N15" s="68">
        <f>Novembre!C89</f>
        <v>0</v>
      </c>
      <c r="O15" s="68">
        <f>'Dicembre '!C89</f>
        <v>0</v>
      </c>
      <c r="P15" s="65">
        <f>SUM(D15:O15)</f>
        <v>0</v>
      </c>
    </row>
    <row r="16" spans="1:16" ht="12.75">
      <c r="A16" s="174" t="s">
        <v>61</v>
      </c>
      <c r="B16" s="174"/>
      <c r="C16" s="174"/>
      <c r="D16" s="69">
        <f>Gennaio!D89</f>
        <v>0</v>
      </c>
      <c r="E16" s="69">
        <f>Febbraio!D89</f>
        <v>0</v>
      </c>
      <c r="F16" s="69">
        <f>Marzo!D89</f>
        <v>0</v>
      </c>
      <c r="G16" s="69">
        <f>Aprile!D89</f>
        <v>0</v>
      </c>
      <c r="H16" s="69">
        <f>Maggio!D89</f>
        <v>0</v>
      </c>
      <c r="I16" s="69">
        <f>Giugno!D89</f>
        <v>0</v>
      </c>
      <c r="J16" s="69">
        <f>Luglio!D89</f>
        <v>0</v>
      </c>
      <c r="K16" s="69">
        <f>Agosto!D89</f>
        <v>0</v>
      </c>
      <c r="L16" s="69">
        <f>Settembre!D89</f>
        <v>0</v>
      </c>
      <c r="M16" s="69">
        <f>Ottobre!D89</f>
        <v>0</v>
      </c>
      <c r="N16" s="69">
        <f>Novembre!D89</f>
        <v>0</v>
      </c>
      <c r="O16" s="69">
        <f>'Dicembre '!D89</f>
        <v>0</v>
      </c>
      <c r="P16" s="67">
        <f>IF(P15&gt;0,P15/P10,"")</f>
      </c>
    </row>
    <row r="17" spans="1:16" ht="12.75">
      <c r="A17" s="211" t="s">
        <v>95</v>
      </c>
      <c r="B17" s="211"/>
      <c r="C17" s="211"/>
      <c r="D17" s="136"/>
      <c r="E17" s="137"/>
      <c r="F17" s="138"/>
      <c r="G17" s="139">
        <f>Aprile!C89</f>
        <v>0</v>
      </c>
      <c r="H17" s="139">
        <f>Maggio!C89</f>
        <v>0</v>
      </c>
      <c r="I17" s="139">
        <f>Giugno!C89</f>
        <v>0</v>
      </c>
      <c r="J17" s="139">
        <f>Luglio!C89</f>
        <v>0</v>
      </c>
      <c r="K17" s="139">
        <f>Agosto!C89</f>
        <v>0</v>
      </c>
      <c r="L17" s="139">
        <f>Settembre!C89</f>
        <v>0</v>
      </c>
      <c r="M17" s="139">
        <f>Ottobre!C89</f>
        <v>0</v>
      </c>
      <c r="N17" s="139">
        <f>Novembre!C89</f>
        <v>0</v>
      </c>
      <c r="O17" s="139">
        <f>'Dicembre '!C89</f>
        <v>0</v>
      </c>
      <c r="P17" s="140">
        <f>SUM(G17:O17)</f>
        <v>0</v>
      </c>
    </row>
    <row r="18" spans="1:16" ht="12.75">
      <c r="A18" s="211" t="s">
        <v>94</v>
      </c>
      <c r="B18" s="211"/>
      <c r="C18" s="211"/>
      <c r="D18" s="141"/>
      <c r="E18" s="142"/>
      <c r="F18" s="143"/>
      <c r="G18" s="144">
        <f>Aprile!D89</f>
        <v>0</v>
      </c>
      <c r="H18" s="144">
        <f>Maggio!D89</f>
        <v>0</v>
      </c>
      <c r="I18" s="144">
        <f>Giugno!D89</f>
        <v>0</v>
      </c>
      <c r="J18" s="144">
        <f>Luglio!D89</f>
        <v>0</v>
      </c>
      <c r="K18" s="144">
        <f>Agosto!D89</f>
        <v>0</v>
      </c>
      <c r="L18" s="144">
        <f>Settembre!D89</f>
        <v>0</v>
      </c>
      <c r="M18" s="144">
        <f>Ottobre!D89</f>
        <v>0</v>
      </c>
      <c r="N18" s="144">
        <f>Novembre!D89</f>
        <v>0</v>
      </c>
      <c r="O18" s="144">
        <f>'Dicembre '!D89</f>
        <v>0</v>
      </c>
      <c r="P18" s="145">
        <f>IF(P17&gt;0,P17/SUM(D10:O10),0)</f>
        <v>0</v>
      </c>
    </row>
    <row r="21" spans="1:9" ht="12.75">
      <c r="A21" s="183" t="s">
        <v>10</v>
      </c>
      <c r="B21" s="183"/>
      <c r="C21" s="121"/>
      <c r="D21" s="121"/>
      <c r="E21" s="121"/>
      <c r="F21" s="121"/>
      <c r="G21" s="183" t="s">
        <v>75</v>
      </c>
      <c r="H21" s="183"/>
      <c r="I21" s="183"/>
    </row>
    <row r="22" spans="1:9" ht="12.75">
      <c r="A22" s="117"/>
      <c r="B22" s="117"/>
      <c r="C22" s="118"/>
      <c r="D22" s="118"/>
      <c r="E22" s="118"/>
      <c r="F22" s="118"/>
      <c r="G22" s="155"/>
      <c r="H22" s="155"/>
      <c r="I22" s="155"/>
    </row>
    <row r="23" spans="1:9" ht="12.75">
      <c r="A23" s="124"/>
      <c r="B23" s="124"/>
      <c r="C23" s="124"/>
      <c r="D23" s="124"/>
      <c r="E23" s="124"/>
      <c r="F23" s="124"/>
      <c r="G23" s="124"/>
      <c r="H23" s="124"/>
      <c r="I23" s="124"/>
    </row>
    <row r="24" spans="1:9" ht="153" customHeight="1">
      <c r="A24" s="158" t="s">
        <v>100</v>
      </c>
      <c r="B24" s="158"/>
      <c r="C24" s="158"/>
      <c r="D24" s="158"/>
      <c r="E24" s="158"/>
      <c r="F24" s="158"/>
      <c r="G24" s="158"/>
      <c r="H24" s="158"/>
      <c r="I24" s="158"/>
    </row>
  </sheetData>
  <sheetProtection password="8DF9" sheet="1" formatCells="0" formatColumns="0" formatRows="0"/>
  <mergeCells count="16">
    <mergeCell ref="A24:I24"/>
    <mergeCell ref="A10:C10"/>
    <mergeCell ref="A11:C11"/>
    <mergeCell ref="A13:C13"/>
    <mergeCell ref="A14:C14"/>
    <mergeCell ref="A15:C15"/>
    <mergeCell ref="A16:C16"/>
    <mergeCell ref="A12:C12"/>
    <mergeCell ref="A18:C18"/>
    <mergeCell ref="A17:C17"/>
    <mergeCell ref="B4:D4"/>
    <mergeCell ref="B5:D5"/>
    <mergeCell ref="B6:D6"/>
    <mergeCell ref="A21:B21"/>
    <mergeCell ref="G21:I21"/>
    <mergeCell ref="G22:I22"/>
  </mergeCells>
  <printOptions/>
  <pageMargins left="0.5511811023622047" right="0.15748031496062992" top="0.7874015748031497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="80" zoomScaleNormal="80" zoomScaleSheetLayoutView="100" zoomScalePageLayoutView="0" workbookViewId="0" topLeftCell="A4">
      <selection activeCell="M45" sqref="M45"/>
    </sheetView>
  </sheetViews>
  <sheetFormatPr defaultColWidth="11.421875" defaultRowHeight="12.75"/>
  <cols>
    <col min="1" max="1" width="72.28125" style="18" customWidth="1"/>
    <col min="2" max="2" width="29.421875" style="18" customWidth="1"/>
    <col min="3" max="3" width="27.421875" style="18" customWidth="1"/>
    <col min="4" max="4" width="25.421875" style="18" customWidth="1"/>
    <col min="5" max="5" width="2.00390625" style="18" customWidth="1"/>
    <col min="6" max="6" width="25.7109375" style="18" customWidth="1"/>
    <col min="7" max="7" width="25.140625" style="18" customWidth="1"/>
    <col min="8" max="16384" width="11.421875" style="18" customWidth="1"/>
  </cols>
  <sheetData>
    <row r="1" spans="1:7" ht="26.25" customHeight="1">
      <c r="A1" s="220" t="s">
        <v>13</v>
      </c>
      <c r="B1" s="221"/>
      <c r="C1" s="221"/>
      <c r="D1" s="221"/>
      <c r="E1" s="221"/>
      <c r="F1" s="221"/>
      <c r="G1" s="221"/>
    </row>
    <row r="2" spans="1:7" ht="16.5" customHeight="1">
      <c r="A2" s="220" t="s">
        <v>27</v>
      </c>
      <c r="B2" s="221"/>
      <c r="C2" s="221"/>
      <c r="D2" s="222"/>
      <c r="E2" s="70"/>
      <c r="F2" s="223"/>
      <c r="G2" s="224"/>
    </row>
    <row r="3" spans="1:7" ht="15">
      <c r="A3" s="71" t="s">
        <v>14</v>
      </c>
      <c r="B3" s="71"/>
      <c r="C3" s="71"/>
      <c r="D3" s="71"/>
      <c r="E3" s="71"/>
      <c r="F3" s="71"/>
      <c r="G3" s="71"/>
    </row>
    <row r="4" spans="1:7" ht="15">
      <c r="A4" s="72"/>
      <c r="B4" s="71"/>
      <c r="C4" s="71"/>
      <c r="D4" s="71"/>
      <c r="E4" s="71"/>
      <c r="F4" s="71"/>
      <c r="G4" s="71"/>
    </row>
    <row r="5" spans="1:7" ht="15">
      <c r="A5" s="71" t="s">
        <v>12</v>
      </c>
      <c r="B5" s="72"/>
      <c r="C5" s="71"/>
      <c r="D5" s="71"/>
      <c r="E5" s="71"/>
      <c r="F5" s="71"/>
      <c r="G5" s="71"/>
    </row>
    <row r="6" spans="1:7" ht="15">
      <c r="A6" s="73" t="s">
        <v>15</v>
      </c>
      <c r="B6" s="74"/>
      <c r="C6" s="74"/>
      <c r="D6" s="71"/>
      <c r="E6" s="71"/>
      <c r="F6" s="225"/>
      <c r="G6" s="225"/>
    </row>
    <row r="7" spans="1:7" ht="15">
      <c r="A7" s="75" t="s">
        <v>81</v>
      </c>
      <c r="B7" s="76"/>
      <c r="C7" s="76"/>
      <c r="D7" s="71"/>
      <c r="E7" s="71"/>
      <c r="F7" s="225"/>
      <c r="G7" s="225"/>
    </row>
    <row r="8" spans="1:7" s="34" customFormat="1" ht="33" customHeight="1">
      <c r="A8" s="77" t="s">
        <v>16</v>
      </c>
      <c r="B8" s="212">
        <f>Gennaio!B4</f>
        <v>0</v>
      </c>
      <c r="C8" s="213"/>
      <c r="D8" s="216" t="s">
        <v>67</v>
      </c>
      <c r="E8" s="216"/>
      <c r="F8" s="228">
        <f>Gennaio!B7</f>
        <v>28</v>
      </c>
      <c r="G8" s="78"/>
    </row>
    <row r="9" spans="1:7" s="34" customFormat="1" ht="27" customHeight="1">
      <c r="A9" s="79" t="s">
        <v>52</v>
      </c>
      <c r="B9" s="80"/>
      <c r="C9" s="80"/>
      <c r="D9" s="216"/>
      <c r="E9" s="216"/>
      <c r="F9" s="228"/>
      <c r="G9" s="78"/>
    </row>
    <row r="10" spans="1:7" ht="15">
      <c r="A10" s="81"/>
      <c r="B10" s="81"/>
      <c r="C10" s="82"/>
      <c r="D10" s="82"/>
      <c r="E10" s="82"/>
      <c r="F10" s="81"/>
      <c r="G10" s="83"/>
    </row>
    <row r="11" spans="1:7" ht="15">
      <c r="A11" s="84" t="s">
        <v>3</v>
      </c>
      <c r="B11" s="85" t="s">
        <v>4</v>
      </c>
      <c r="C11" s="85" t="s">
        <v>5</v>
      </c>
      <c r="D11" s="84" t="s">
        <v>6</v>
      </c>
      <c r="E11" s="214"/>
      <c r="F11" s="86" t="s">
        <v>17</v>
      </c>
      <c r="G11" s="85" t="s">
        <v>18</v>
      </c>
    </row>
    <row r="12" spans="1:7" ht="12.75" customHeight="1">
      <c r="A12" s="256" t="s">
        <v>19</v>
      </c>
      <c r="B12" s="217" t="s">
        <v>20</v>
      </c>
      <c r="C12" s="217" t="s">
        <v>21</v>
      </c>
      <c r="D12" s="217" t="s">
        <v>63</v>
      </c>
      <c r="E12" s="215"/>
      <c r="F12" s="217" t="s">
        <v>23</v>
      </c>
      <c r="G12" s="217" t="s">
        <v>24</v>
      </c>
    </row>
    <row r="13" spans="1:7" ht="15">
      <c r="A13" s="257"/>
      <c r="B13" s="218"/>
      <c r="C13" s="218"/>
      <c r="D13" s="218"/>
      <c r="E13" s="215"/>
      <c r="F13" s="218"/>
      <c r="G13" s="218"/>
    </row>
    <row r="14" spans="1:7" ht="15">
      <c r="A14" s="258"/>
      <c r="B14" s="219"/>
      <c r="C14" s="219"/>
      <c r="D14" s="219"/>
      <c r="E14" s="215"/>
      <c r="F14" s="219"/>
      <c r="G14" s="219"/>
    </row>
    <row r="15" spans="1:7" ht="220.5" customHeight="1">
      <c r="A15" s="87" t="s">
        <v>101</v>
      </c>
      <c r="B15" s="151" t="s">
        <v>102</v>
      </c>
      <c r="C15" s="105">
        <f>IF(AND(F8&gt;0,F8&gt;20),0.5,0.6)</f>
        <v>0.5</v>
      </c>
      <c r="D15" s="229">
        <f>Riepilogo!P12</f>
      </c>
      <c r="E15" s="215"/>
      <c r="F15" s="88">
        <f>IF(C15=0.5,IF(D15=0,"",IF(AND(D15&gt;0,D15&lt;0.05),B30,IF(AND(D15&gt;=0.05,D15&lt;0.25),C30,IF(AND(D15&gt;=0.25,D15&lt;0.5),D30,G30)))),"")</f>
        <v>1</v>
      </c>
      <c r="G15" s="231">
        <f>F15*F2</f>
        <v>0</v>
      </c>
    </row>
    <row r="16" spans="1:7" ht="18" customHeight="1" hidden="1">
      <c r="A16" s="89" t="str">
        <f>Gennaio!B5</f>
        <v>Emissione degli ordinativi di pagamento relativi al rimborso delle spese di missione</v>
      </c>
      <c r="B16" s="106">
        <f>Riepilogo!P11</f>
        <v>0</v>
      </c>
      <c r="C16" s="107"/>
      <c r="D16" s="230"/>
      <c r="E16" s="215"/>
      <c r="F16" s="90">
        <f>IF(C15=0.6,IF(D15=0,"",IF(AND(D15&gt;0,D15&lt;0.05),#REF!,IF(AND(D15&gt;=0.05,D15&lt;0.3),#REF!,IF(AND(D15&gt;=0.3,D15&lt;0.6),#REF!,G30)))),"")</f>
      </c>
      <c r="G16" s="232"/>
    </row>
    <row r="17" spans="1:7" ht="42" customHeight="1">
      <c r="A17" s="91"/>
      <c r="B17" s="108" t="s">
        <v>107</v>
      </c>
      <c r="C17" s="105"/>
      <c r="D17" s="105" t="s">
        <v>64</v>
      </c>
      <c r="E17" s="215"/>
      <c r="F17" s="233" t="s">
        <v>109</v>
      </c>
      <c r="G17" s="252"/>
    </row>
    <row r="18" spans="1:7" ht="16.5" customHeight="1">
      <c r="A18" s="91"/>
      <c r="B18" s="109">
        <f>Riepilogo!P13</f>
        <v>0</v>
      </c>
      <c r="C18" s="107"/>
      <c r="D18" s="107">
        <f>Riepilogo!P14</f>
      </c>
      <c r="E18" s="215"/>
      <c r="F18" s="234"/>
      <c r="G18" s="253"/>
    </row>
    <row r="19" spans="1:7" ht="53.25" customHeight="1">
      <c r="A19" s="91"/>
      <c r="B19" s="110" t="s">
        <v>106</v>
      </c>
      <c r="C19" s="105"/>
      <c r="D19" s="105" t="s">
        <v>64</v>
      </c>
      <c r="E19" s="215"/>
      <c r="F19" s="234"/>
      <c r="G19" s="254"/>
    </row>
    <row r="20" spans="1:7" ht="15.75" customHeight="1">
      <c r="A20" s="91"/>
      <c r="B20" s="109">
        <f>Riepilogo!P15</f>
        <v>0</v>
      </c>
      <c r="C20" s="107"/>
      <c r="D20" s="107">
        <f>Riepilogo!P16</f>
      </c>
      <c r="E20" s="215"/>
      <c r="F20" s="235"/>
      <c r="G20" s="255"/>
    </row>
    <row r="21" spans="1:7" ht="57.75" customHeight="1">
      <c r="A21" s="91"/>
      <c r="B21" s="132" t="s">
        <v>105</v>
      </c>
      <c r="C21" s="133"/>
      <c r="D21" s="133" t="s">
        <v>64</v>
      </c>
      <c r="E21" s="215"/>
      <c r="F21" s="148" t="s">
        <v>96</v>
      </c>
      <c r="G21" s="149" t="s">
        <v>93</v>
      </c>
    </row>
    <row r="22" spans="1:7" ht="15.75" customHeight="1">
      <c r="A22" s="91"/>
      <c r="B22" s="134">
        <f>Riepilogo!P17</f>
        <v>0</v>
      </c>
      <c r="C22" s="135"/>
      <c r="D22" s="135">
        <f>Riepilogo!P18</f>
        <v>0</v>
      </c>
      <c r="E22" s="215"/>
      <c r="F22" s="148">
        <f>IF(D22&gt;0,IF(D22&lt;0.1,"",IF(D22&lt;0.2,B35,IF(D22&lt;0.3,C35,IF(D22&lt;0.4,D35,IF(D22&lt;0.5,F35,G35))))),"")</f>
      </c>
      <c r="G22" s="150" t="e">
        <f>G15*F22</f>
        <v>#VALUE!</v>
      </c>
    </row>
    <row r="23" spans="1:7" ht="43.5" customHeight="1">
      <c r="A23" s="91"/>
      <c r="B23" s="111" t="s">
        <v>108</v>
      </c>
      <c r="C23" s="112"/>
      <c r="D23" s="113"/>
      <c r="E23" s="215"/>
      <c r="F23" s="92"/>
      <c r="G23" s="147"/>
    </row>
    <row r="24" spans="1:7" ht="15" customHeight="1">
      <c r="A24" s="91"/>
      <c r="B24" s="109">
        <f>Riepilogo!P10</f>
        <v>0</v>
      </c>
      <c r="C24" s="112"/>
      <c r="D24" s="114"/>
      <c r="E24" s="215"/>
      <c r="F24" s="93"/>
      <c r="G24" s="146"/>
    </row>
    <row r="25" spans="1:7" ht="6" customHeight="1">
      <c r="A25" s="71"/>
      <c r="B25" s="71"/>
      <c r="C25" s="71"/>
      <c r="D25" s="71"/>
      <c r="E25" s="71"/>
      <c r="F25" s="71"/>
      <c r="G25" s="71"/>
    </row>
    <row r="26" spans="1:7" ht="15">
      <c r="A26" s="94" t="s">
        <v>25</v>
      </c>
      <c r="B26" s="71"/>
      <c r="C26" s="71"/>
      <c r="D26" s="71"/>
      <c r="E26" s="71"/>
      <c r="F26" s="71"/>
      <c r="G26" s="71"/>
    </row>
    <row r="27" spans="1:7" ht="15" customHeight="1">
      <c r="A27" s="236" t="s">
        <v>103</v>
      </c>
      <c r="B27" s="217" t="s">
        <v>71</v>
      </c>
      <c r="C27" s="217" t="s">
        <v>72</v>
      </c>
      <c r="D27" s="217" t="s">
        <v>66</v>
      </c>
      <c r="E27" s="214"/>
      <c r="F27" s="71"/>
      <c r="G27" s="217" t="s">
        <v>65</v>
      </c>
    </row>
    <row r="28" spans="1:7" ht="12.75" customHeight="1">
      <c r="A28" s="237"/>
      <c r="B28" s="219"/>
      <c r="C28" s="219"/>
      <c r="D28" s="219"/>
      <c r="E28" s="215"/>
      <c r="F28" s="71"/>
      <c r="G28" s="219"/>
    </row>
    <row r="29" spans="1:7" ht="22.5" customHeight="1">
      <c r="A29" s="95" t="s">
        <v>22</v>
      </c>
      <c r="B29" s="96" t="s">
        <v>73</v>
      </c>
      <c r="C29" s="97" t="s">
        <v>68</v>
      </c>
      <c r="D29" s="97" t="s">
        <v>69</v>
      </c>
      <c r="E29" s="215"/>
      <c r="F29" s="71"/>
      <c r="G29" s="96" t="s">
        <v>70</v>
      </c>
    </row>
    <row r="30" spans="1:7" ht="30" customHeight="1">
      <c r="A30" s="95" t="s">
        <v>26</v>
      </c>
      <c r="B30" s="98">
        <v>0</v>
      </c>
      <c r="C30" s="99">
        <v>0.5</v>
      </c>
      <c r="D30" s="99">
        <v>0.9</v>
      </c>
      <c r="E30" s="215"/>
      <c r="F30" s="71"/>
      <c r="G30" s="100">
        <v>1</v>
      </c>
    </row>
    <row r="31" spans="1:7" ht="17.25" customHeight="1">
      <c r="A31" s="101"/>
      <c r="B31" s="102"/>
      <c r="C31" s="103"/>
      <c r="D31" s="103"/>
      <c r="E31" s="104"/>
      <c r="F31" s="71"/>
      <c r="G31" s="103"/>
    </row>
    <row r="32" spans="1:6" ht="15">
      <c r="A32" s="120"/>
      <c r="B32" s="120"/>
      <c r="C32" s="121"/>
      <c r="D32" s="183"/>
      <c r="E32" s="183"/>
      <c r="F32" s="71"/>
    </row>
    <row r="33" spans="1:7" ht="22.5" customHeight="1">
      <c r="A33" s="226" t="s">
        <v>113</v>
      </c>
      <c r="B33" s="226"/>
      <c r="C33" s="226"/>
      <c r="D33" s="227"/>
      <c r="E33" s="227"/>
      <c r="F33" s="227"/>
      <c r="G33" s="227"/>
    </row>
    <row r="34" spans="1:7" ht="39.75" customHeight="1">
      <c r="A34" s="130" t="s">
        <v>104</v>
      </c>
      <c r="B34" s="128" t="s">
        <v>83</v>
      </c>
      <c r="C34" s="128" t="s">
        <v>84</v>
      </c>
      <c r="D34" s="247" t="s">
        <v>85</v>
      </c>
      <c r="E34" s="247"/>
      <c r="F34" s="128" t="s">
        <v>86</v>
      </c>
      <c r="G34" s="128" t="s">
        <v>87</v>
      </c>
    </row>
    <row r="35" spans="1:7" ht="20.25" customHeight="1">
      <c r="A35" s="131" t="s">
        <v>82</v>
      </c>
      <c r="B35" s="129">
        <v>0.9</v>
      </c>
      <c r="C35" s="129">
        <v>0.8</v>
      </c>
      <c r="D35" s="248">
        <v>0.7</v>
      </c>
      <c r="E35" s="248"/>
      <c r="F35" s="129">
        <v>0.6</v>
      </c>
      <c r="G35" s="129">
        <v>0.5</v>
      </c>
    </row>
    <row r="37" spans="1:6" ht="15">
      <c r="A37" s="120" t="s">
        <v>10</v>
      </c>
      <c r="B37" s="120"/>
      <c r="C37" s="121"/>
      <c r="D37" s="183" t="s">
        <v>75</v>
      </c>
      <c r="E37" s="183"/>
      <c r="F37" s="71"/>
    </row>
    <row r="38" spans="1:6" ht="15">
      <c r="A38" s="117"/>
      <c r="B38" s="123"/>
      <c r="C38" s="125"/>
      <c r="D38" s="155"/>
      <c r="E38" s="155"/>
      <c r="F38" s="126"/>
    </row>
    <row r="41" spans="1:4" ht="15">
      <c r="A41" s="34"/>
      <c r="B41"/>
      <c r="C41"/>
      <c r="D41"/>
    </row>
    <row r="42" spans="1:10" ht="30" customHeight="1">
      <c r="A42" s="244" t="s">
        <v>110</v>
      </c>
      <c r="B42" s="245"/>
      <c r="C42" s="245"/>
      <c r="D42" s="245"/>
      <c r="E42" s="245"/>
      <c r="F42" s="245"/>
      <c r="G42" s="245"/>
      <c r="H42" s="245"/>
      <c r="I42" s="245"/>
      <c r="J42" s="246"/>
    </row>
    <row r="43" spans="1:10" ht="15">
      <c r="A43" s="244" t="s">
        <v>111</v>
      </c>
      <c r="B43" s="245"/>
      <c r="C43" s="245"/>
      <c r="D43" s="245"/>
      <c r="E43" s="245"/>
      <c r="F43" s="245"/>
      <c r="G43" s="245"/>
      <c r="H43" s="245"/>
      <c r="I43" s="245"/>
      <c r="J43" s="246"/>
    </row>
    <row r="44" spans="1:10" ht="15">
      <c r="A44" s="241" t="s">
        <v>88</v>
      </c>
      <c r="B44" s="242"/>
      <c r="C44" s="242"/>
      <c r="D44" s="242"/>
      <c r="E44" s="242"/>
      <c r="F44" s="242"/>
      <c r="G44" s="242"/>
      <c r="H44" s="242"/>
      <c r="I44" s="242"/>
      <c r="J44" s="243"/>
    </row>
    <row r="45" spans="1:10" ht="22.5" customHeight="1">
      <c r="A45" s="249" t="s">
        <v>89</v>
      </c>
      <c r="B45" s="250"/>
      <c r="C45" s="250"/>
      <c r="D45" s="250"/>
      <c r="E45" s="250"/>
      <c r="F45" s="250"/>
      <c r="G45" s="250"/>
      <c r="H45" s="250"/>
      <c r="I45" s="250"/>
      <c r="J45" s="251"/>
    </row>
    <row r="46" spans="1:10" ht="33" customHeight="1">
      <c r="A46" s="238" t="s">
        <v>90</v>
      </c>
      <c r="B46" s="239"/>
      <c r="C46" s="239"/>
      <c r="D46" s="239"/>
      <c r="E46" s="239"/>
      <c r="F46" s="239"/>
      <c r="G46" s="239"/>
      <c r="H46" s="239"/>
      <c r="I46" s="239"/>
      <c r="J46" s="240"/>
    </row>
    <row r="47" spans="1:10" ht="42" customHeight="1">
      <c r="A47" s="241" t="s">
        <v>91</v>
      </c>
      <c r="B47" s="242"/>
      <c r="C47" s="242"/>
      <c r="D47" s="242"/>
      <c r="E47" s="242"/>
      <c r="F47" s="242"/>
      <c r="G47" s="242"/>
      <c r="H47" s="242"/>
      <c r="I47" s="242"/>
      <c r="J47" s="243"/>
    </row>
    <row r="48" spans="1:10" ht="33.75" customHeight="1">
      <c r="A48" s="238" t="s">
        <v>92</v>
      </c>
      <c r="B48" s="239"/>
      <c r="C48" s="239"/>
      <c r="D48" s="239"/>
      <c r="E48" s="239"/>
      <c r="F48" s="239"/>
      <c r="G48" s="239"/>
      <c r="H48" s="239"/>
      <c r="I48" s="239"/>
      <c r="J48" s="240"/>
    </row>
  </sheetData>
  <sheetProtection password="8DF9" sheet="1" formatCells="0" formatColumns="0" formatRows="0"/>
  <protectedRanges>
    <protectedRange sqref="A6:C7" name="Intervallo1"/>
  </protectedRanges>
  <mergeCells count="39">
    <mergeCell ref="G17:G18"/>
    <mergeCell ref="G19:G20"/>
    <mergeCell ref="D32:E32"/>
    <mergeCell ref="E11:E24"/>
    <mergeCell ref="A12:A14"/>
    <mergeCell ref="B12:B14"/>
    <mergeCell ref="G27:G28"/>
    <mergeCell ref="A48:J48"/>
    <mergeCell ref="A42:J42"/>
    <mergeCell ref="D34:E34"/>
    <mergeCell ref="D35:E35"/>
    <mergeCell ref="D37:E37"/>
    <mergeCell ref="D38:E38"/>
    <mergeCell ref="A43:J43"/>
    <mergeCell ref="A44:J44"/>
    <mergeCell ref="A45:J45"/>
    <mergeCell ref="A27:A28"/>
    <mergeCell ref="B27:B28"/>
    <mergeCell ref="C27:C28"/>
    <mergeCell ref="D27:D28"/>
    <mergeCell ref="A46:J46"/>
    <mergeCell ref="A47:J47"/>
    <mergeCell ref="A1:G1"/>
    <mergeCell ref="A2:D2"/>
    <mergeCell ref="F2:G2"/>
    <mergeCell ref="F6:G6"/>
    <mergeCell ref="F7:G7"/>
    <mergeCell ref="A33:G33"/>
    <mergeCell ref="F8:F9"/>
    <mergeCell ref="G12:G14"/>
    <mergeCell ref="D15:D16"/>
    <mergeCell ref="G15:G16"/>
    <mergeCell ref="B8:C8"/>
    <mergeCell ref="E27:E30"/>
    <mergeCell ref="D8:E9"/>
    <mergeCell ref="C12:C14"/>
    <mergeCell ref="D12:D14"/>
    <mergeCell ref="F12:F14"/>
    <mergeCell ref="F17:F2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B6" sqref="B6:C6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0039062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43</v>
      </c>
      <c r="C1" s="50">
        <f>Gennaio!C1</f>
        <v>2023</v>
      </c>
      <c r="D1" s="51"/>
      <c r="E1" s="52"/>
    </row>
    <row r="2" ht="13.5" thickTop="1"/>
    <row r="3" ht="13.5" thickBot="1"/>
    <row r="4" spans="1:3" s="17" customFormat="1" ht="33" customHeight="1">
      <c r="A4" s="19" t="s">
        <v>0</v>
      </c>
      <c r="B4" s="188">
        <f>Gennaio!$B$4</f>
        <v>0</v>
      </c>
      <c r="C4" s="189"/>
    </row>
    <row r="5" spans="1:3" s="17" customFormat="1" ht="33" customHeight="1">
      <c r="A5" s="20" t="s">
        <v>1</v>
      </c>
      <c r="B5" s="186" t="str">
        <f>Gennaio!$B$5</f>
        <v>Emissione degli ordinativi di pagamento relativi al rimborso delle spese di missione</v>
      </c>
      <c r="C5" s="187"/>
    </row>
    <row r="6" spans="1:3" s="17" customFormat="1" ht="57.75" customHeight="1" thickBot="1">
      <c r="A6" s="21" t="s">
        <v>42</v>
      </c>
      <c r="B6" s="181">
        <f>Gennaio!$B$6</f>
        <v>30</v>
      </c>
      <c r="C6" s="182"/>
    </row>
    <row r="7" spans="1:3" ht="27" customHeight="1" thickBot="1">
      <c r="A7" s="25" t="s">
        <v>53</v>
      </c>
      <c r="B7" s="184">
        <f>Gennaio!B7</f>
        <v>28</v>
      </c>
      <c r="C7" s="185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5.5" customHeight="1">
      <c r="A63" s="31"/>
      <c r="B63" s="32"/>
      <c r="C63" s="32"/>
      <c r="D63" s="40">
        <f t="shared" si="0"/>
      </c>
      <c r="E63" s="46">
        <f t="shared" si="1"/>
      </c>
    </row>
    <row r="64" spans="1:5" ht="22.5" customHeight="1">
      <c r="A64" s="31"/>
      <c r="B64" s="32"/>
      <c r="C64" s="32"/>
      <c r="D64" s="40">
        <f t="shared" si="0"/>
      </c>
      <c r="E64" s="46">
        <f t="shared" si="1"/>
      </c>
    </row>
    <row r="65" spans="1:5" ht="22.5" customHeight="1">
      <c r="A65" s="31"/>
      <c r="B65" s="32"/>
      <c r="C65" s="32"/>
      <c r="D65" s="40">
        <f t="shared" si="0"/>
      </c>
      <c r="E65" s="46">
        <f t="shared" si="1"/>
      </c>
    </row>
    <row r="66" spans="1:5" ht="22.5" customHeight="1">
      <c r="A66" s="31"/>
      <c r="B66" s="32"/>
      <c r="C66" s="32"/>
      <c r="D66" s="40">
        <f t="shared" si="0"/>
      </c>
      <c r="E66" s="46">
        <f t="shared" si="1"/>
      </c>
    </row>
    <row r="67" spans="1:5" ht="22.5" customHeight="1">
      <c r="A67" s="31"/>
      <c r="B67" s="32"/>
      <c r="C67" s="32"/>
      <c r="D67" s="40">
        <f t="shared" si="0"/>
      </c>
      <c r="E67" s="46">
        <f t="shared" si="1"/>
      </c>
    </row>
    <row r="68" spans="1:5" ht="22.5" customHeight="1">
      <c r="A68" s="31"/>
      <c r="B68" s="32"/>
      <c r="C68" s="32"/>
      <c r="D68" s="40">
        <f t="shared" si="0"/>
      </c>
      <c r="E68" s="46">
        <f t="shared" si="1"/>
      </c>
    </row>
    <row r="69" spans="1:5" ht="22.5" customHeight="1">
      <c r="A69" s="31"/>
      <c r="B69" s="32"/>
      <c r="C69" s="32"/>
      <c r="D69" s="40">
        <f t="shared" si="0"/>
      </c>
      <c r="E69" s="46">
        <f t="shared" si="1"/>
      </c>
    </row>
    <row r="70" spans="1:5" ht="22.5" customHeight="1">
      <c r="A70" s="31"/>
      <c r="B70" s="32"/>
      <c r="C70" s="32"/>
      <c r="D70" s="40">
        <f t="shared" si="0"/>
      </c>
      <c r="E70" s="46">
        <f t="shared" si="1"/>
      </c>
    </row>
    <row r="71" spans="1:5" ht="22.5" customHeight="1">
      <c r="A71" s="31"/>
      <c r="B71" s="32"/>
      <c r="C71" s="32"/>
      <c r="D71" s="40">
        <f t="shared" si="0"/>
      </c>
      <c r="E71" s="46">
        <f t="shared" si="1"/>
      </c>
    </row>
    <row r="72" spans="1:5" ht="22.5" customHeight="1">
      <c r="A72" s="31"/>
      <c r="B72" s="32"/>
      <c r="C72" s="32"/>
      <c r="D72" s="40">
        <f t="shared" si="0"/>
      </c>
      <c r="E72" s="46">
        <f t="shared" si="1"/>
      </c>
    </row>
    <row r="73" spans="1:5" ht="22.5" customHeight="1">
      <c r="A73" s="31"/>
      <c r="B73" s="32"/>
      <c r="C73" s="32"/>
      <c r="D73" s="40">
        <f t="shared" si="0"/>
      </c>
      <c r="E73" s="46">
        <f t="shared" si="1"/>
      </c>
    </row>
    <row r="74" spans="1:5" ht="22.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27"/>
      <c r="E79" s="123"/>
    </row>
    <row r="80" spans="1:5" ht="12.75">
      <c r="A80" s="14"/>
      <c r="B80" s="15"/>
      <c r="C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5.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574218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44</v>
      </c>
      <c r="C1" s="50">
        <f>Gennaio!C1</f>
        <v>2023</v>
      </c>
      <c r="D1" s="51"/>
      <c r="E1" s="52"/>
    </row>
    <row r="2" ht="13.5" thickTop="1"/>
    <row r="3" ht="13.5" thickBot="1"/>
    <row r="4" spans="1:3" s="17" customFormat="1" ht="30" customHeight="1">
      <c r="A4" s="19" t="s">
        <v>0</v>
      </c>
      <c r="B4" s="194">
        <f>Gennaio!$B$4</f>
        <v>0</v>
      </c>
      <c r="C4" s="195"/>
    </row>
    <row r="5" spans="1:3" s="17" customFormat="1" ht="30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61.5" customHeight="1" thickBot="1">
      <c r="A6" s="21" t="s">
        <v>42</v>
      </c>
      <c r="B6" s="181">
        <f>Gennaio!$B$6</f>
        <v>30</v>
      </c>
      <c r="C6" s="182"/>
    </row>
    <row r="7" spans="1:3" ht="34.5" thickBot="1">
      <c r="A7" s="25" t="s">
        <v>54</v>
      </c>
      <c r="B7" s="190">
        <f>Gennaio!B7</f>
        <v>28</v>
      </c>
      <c r="C7" s="191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19.5" customHeight="1">
      <c r="A63" s="31"/>
      <c r="B63" s="32"/>
      <c r="C63" s="32"/>
      <c r="D63" s="40">
        <f t="shared" si="0"/>
      </c>
      <c r="E63" s="46">
        <f t="shared" si="1"/>
      </c>
    </row>
    <row r="64" spans="1:5" ht="19.5" customHeight="1">
      <c r="A64" s="31"/>
      <c r="B64" s="32"/>
      <c r="C64" s="32"/>
      <c r="D64" s="40">
        <f t="shared" si="0"/>
      </c>
      <c r="E64" s="46">
        <f t="shared" si="1"/>
      </c>
    </row>
    <row r="65" spans="1:5" ht="19.5" customHeight="1">
      <c r="A65" s="31"/>
      <c r="B65" s="32"/>
      <c r="C65" s="32"/>
      <c r="D65" s="40">
        <f t="shared" si="0"/>
      </c>
      <c r="E65" s="46">
        <f t="shared" si="1"/>
      </c>
    </row>
    <row r="66" spans="1:5" ht="19.5" customHeight="1">
      <c r="A66" s="31"/>
      <c r="B66" s="32"/>
      <c r="C66" s="32"/>
      <c r="D66" s="40">
        <f t="shared" si="0"/>
      </c>
      <c r="E66" s="46">
        <f t="shared" si="1"/>
      </c>
    </row>
    <row r="67" spans="1:5" ht="19.5" customHeight="1">
      <c r="A67" s="31"/>
      <c r="B67" s="32"/>
      <c r="C67" s="32"/>
      <c r="D67" s="40">
        <f t="shared" si="0"/>
      </c>
      <c r="E67" s="46">
        <f t="shared" si="1"/>
      </c>
    </row>
    <row r="68" spans="1:5" ht="19.5" customHeight="1">
      <c r="A68" s="31"/>
      <c r="B68" s="32"/>
      <c r="C68" s="32"/>
      <c r="D68" s="40">
        <f t="shared" si="0"/>
      </c>
      <c r="E68" s="46">
        <f t="shared" si="1"/>
      </c>
    </row>
    <row r="69" spans="1:5" ht="19.5" customHeight="1">
      <c r="A69" s="31"/>
      <c r="B69" s="32"/>
      <c r="C69" s="32"/>
      <c r="D69" s="40">
        <f t="shared" si="0"/>
      </c>
      <c r="E69" s="46">
        <f t="shared" si="1"/>
      </c>
    </row>
    <row r="70" spans="1:5" ht="19.5" customHeight="1">
      <c r="A70" s="31"/>
      <c r="B70" s="32"/>
      <c r="C70" s="32"/>
      <c r="D70" s="40">
        <f t="shared" si="0"/>
      </c>
      <c r="E70" s="46">
        <f t="shared" si="1"/>
      </c>
    </row>
    <row r="71" spans="1:5" ht="19.5" customHeight="1">
      <c r="A71" s="31"/>
      <c r="B71" s="32"/>
      <c r="C71" s="32"/>
      <c r="D71" s="40">
        <f t="shared" si="0"/>
      </c>
      <c r="E71" s="46">
        <f t="shared" si="1"/>
      </c>
    </row>
    <row r="72" spans="1:5" ht="19.5" customHeight="1">
      <c r="A72" s="31"/>
      <c r="B72" s="32"/>
      <c r="C72" s="32"/>
      <c r="D72" s="40">
        <f t="shared" si="0"/>
      </c>
      <c r="E72" s="46">
        <f t="shared" si="1"/>
      </c>
    </row>
    <row r="73" spans="1:5" ht="19.5" customHeight="1">
      <c r="A73" s="31"/>
      <c r="B73" s="32"/>
      <c r="C73" s="32"/>
      <c r="D73" s="40">
        <f t="shared" si="0"/>
      </c>
      <c r="E73" s="46">
        <f t="shared" si="1"/>
      </c>
    </row>
    <row r="74" spans="1:5" ht="19.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68" t="s">
        <v>99</v>
      </c>
      <c r="B83" s="169"/>
      <c r="C83" s="169"/>
      <c r="D83" s="169"/>
      <c r="E83" s="170"/>
    </row>
    <row r="84" spans="1:5" ht="24" customHeight="1">
      <c r="A84" s="171"/>
      <c r="B84" s="172"/>
      <c r="C84" s="172"/>
      <c r="D84" s="172"/>
      <c r="E84" s="173"/>
    </row>
    <row r="86" spans="1:4" ht="12.75">
      <c r="A86" s="159" t="s">
        <v>8</v>
      </c>
      <c r="B86" s="159"/>
      <c r="C86" s="41">
        <f>COUNTA(A13:A74)</f>
        <v>0</v>
      </c>
      <c r="D86" s="42" t="s">
        <v>55</v>
      </c>
    </row>
    <row r="87" spans="1:4" ht="12.75">
      <c r="A87" s="159" t="s">
        <v>56</v>
      </c>
      <c r="B87" s="159"/>
      <c r="C87" s="41">
        <f>COUNTIF(E13:E74,"&lt;0")</f>
        <v>0</v>
      </c>
      <c r="D87" s="43">
        <f>IF(C86=0,,C87/C86)</f>
        <v>0</v>
      </c>
    </row>
    <row r="88" spans="1:4" ht="12.75">
      <c r="A88" s="159" t="s">
        <v>57</v>
      </c>
      <c r="B88" s="159"/>
      <c r="C88" s="44">
        <f>COUNTIF(D13:D74,"&lt;="&amp;B6)-C87</f>
        <v>0</v>
      </c>
      <c r="D88" s="43">
        <f>IF(C86=0,,C88/C86)</f>
        <v>0</v>
      </c>
    </row>
    <row r="89" spans="1:4" ht="12.75">
      <c r="A89" s="159" t="s">
        <v>58</v>
      </c>
      <c r="B89" s="159"/>
      <c r="C89" s="41">
        <f>COUNTIF(D13:D74,"&gt;"&amp;B6)</f>
        <v>0</v>
      </c>
      <c r="D89" s="43">
        <f>IF(C86=0,,C89/C86)</f>
        <v>0</v>
      </c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showZeros="0" zoomScalePageLayoutView="0" workbookViewId="0" topLeftCell="A60">
      <selection activeCell="E72" sqref="E72"/>
    </sheetView>
  </sheetViews>
  <sheetFormatPr defaultColWidth="9.140625" defaultRowHeight="12.75"/>
  <cols>
    <col min="1" max="1" width="23.421875" style="2" customWidth="1"/>
    <col min="2" max="3" width="21.7109375" style="2" customWidth="1"/>
    <col min="4" max="4" width="14.2812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45</v>
      </c>
      <c r="C1" s="50">
        <f>Gennaio!C1</f>
        <v>2023</v>
      </c>
      <c r="D1" s="51"/>
      <c r="E1" s="52"/>
    </row>
    <row r="2" ht="13.5" thickTop="1"/>
    <row r="3" ht="13.5" thickBot="1"/>
    <row r="4" spans="1:3" s="17" customFormat="1" ht="28.5" customHeight="1">
      <c r="A4" s="53" t="s">
        <v>0</v>
      </c>
      <c r="B4" s="188">
        <f>Gennaio!$B$4</f>
        <v>0</v>
      </c>
      <c r="C4" s="189"/>
    </row>
    <row r="5" spans="1:3" s="17" customFormat="1" ht="28.5" customHeight="1">
      <c r="A5" s="54" t="s">
        <v>1</v>
      </c>
      <c r="B5" s="186" t="str">
        <f>Gennaio!$B$5</f>
        <v>Emissione degli ordinativi di pagamento relativi al rimborso delle spese di missione</v>
      </c>
      <c r="C5" s="187"/>
    </row>
    <row r="6" spans="1:3" s="17" customFormat="1" ht="57.75" customHeight="1" thickBot="1">
      <c r="A6" s="55" t="s">
        <v>42</v>
      </c>
      <c r="B6" s="181">
        <f>Gennaio!$B$6</f>
        <v>30</v>
      </c>
      <c r="C6" s="182"/>
    </row>
    <row r="7" spans="1:3" ht="23.25" thickBot="1">
      <c r="A7" s="56" t="s">
        <v>53</v>
      </c>
      <c r="B7" s="196">
        <f>Gennaio!B7</f>
        <v>28</v>
      </c>
      <c r="C7" s="196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>IF(C14="","",(C14-B14))</f>
      </c>
      <c r="E14" s="46">
        <f>IF(D14="","",D14-$B$7)</f>
      </c>
    </row>
    <row r="15" spans="1:5" ht="19.5" customHeight="1">
      <c r="A15" s="29"/>
      <c r="B15" s="30"/>
      <c r="C15" s="30"/>
      <c r="D15" s="40">
        <f aca="true" t="shared" si="0" ref="D15:D74">IF(C15="","",(C15-B15))</f>
      </c>
      <c r="E15" s="46">
        <f aca="true" t="shared" si="1" ref="E15:E74">IF(D15="","",D15-$B$7)</f>
      </c>
    </row>
    <row r="16" spans="1:5" ht="19.5" customHeight="1">
      <c r="A16" s="29"/>
      <c r="B16" s="30"/>
      <c r="C16" s="30"/>
      <c r="D16" s="40">
        <f>IF(C16="","",(C16-B16))</f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1.75" customHeight="1">
      <c r="A63" s="31"/>
      <c r="B63" s="32"/>
      <c r="C63" s="32"/>
      <c r="D63" s="40">
        <f t="shared" si="0"/>
      </c>
      <c r="E63" s="46">
        <f t="shared" si="1"/>
      </c>
    </row>
    <row r="64" spans="1:5" ht="21.75" customHeight="1">
      <c r="A64" s="31"/>
      <c r="B64" s="32"/>
      <c r="C64" s="32"/>
      <c r="D64" s="40">
        <f t="shared" si="0"/>
      </c>
      <c r="E64" s="46">
        <f t="shared" si="1"/>
      </c>
    </row>
    <row r="65" spans="1:5" ht="21.75" customHeight="1">
      <c r="A65" s="31"/>
      <c r="B65" s="32"/>
      <c r="C65" s="32"/>
      <c r="D65" s="40">
        <f t="shared" si="0"/>
      </c>
      <c r="E65" s="46">
        <f t="shared" si="1"/>
      </c>
    </row>
    <row r="66" spans="1:5" ht="21.75" customHeight="1">
      <c r="A66" s="31"/>
      <c r="B66" s="32"/>
      <c r="C66" s="32"/>
      <c r="D66" s="40">
        <f t="shared" si="0"/>
      </c>
      <c r="E66" s="46">
        <f t="shared" si="1"/>
      </c>
    </row>
    <row r="67" spans="1:5" ht="21.75" customHeight="1">
      <c r="A67" s="31"/>
      <c r="B67" s="32"/>
      <c r="C67" s="32"/>
      <c r="D67" s="40">
        <f t="shared" si="0"/>
      </c>
      <c r="E67" s="46">
        <f t="shared" si="1"/>
      </c>
    </row>
    <row r="68" spans="1:5" ht="21.75" customHeight="1">
      <c r="A68" s="31"/>
      <c r="B68" s="32"/>
      <c r="C68" s="32"/>
      <c r="D68" s="40">
        <f t="shared" si="0"/>
      </c>
      <c r="E68" s="46">
        <f t="shared" si="1"/>
      </c>
    </row>
    <row r="69" spans="1:5" ht="21.75" customHeight="1">
      <c r="A69" s="31"/>
      <c r="B69" s="32"/>
      <c r="C69" s="32"/>
      <c r="D69" s="40">
        <f t="shared" si="0"/>
      </c>
      <c r="E69" s="46">
        <f t="shared" si="1"/>
      </c>
    </row>
    <row r="70" spans="1:5" ht="21.75" customHeight="1">
      <c r="A70" s="31"/>
      <c r="B70" s="32"/>
      <c r="C70" s="32"/>
      <c r="D70" s="40">
        <f t="shared" si="0"/>
      </c>
      <c r="E70" s="46">
        <f t="shared" si="1"/>
      </c>
    </row>
    <row r="71" spans="1:5" ht="21.75" customHeight="1">
      <c r="A71" s="31"/>
      <c r="B71" s="32"/>
      <c r="C71" s="32"/>
      <c r="D71" s="40">
        <f t="shared" si="0"/>
      </c>
      <c r="E71" s="46">
        <f t="shared" si="1"/>
      </c>
    </row>
    <row r="72" spans="1:5" ht="21.75" customHeight="1">
      <c r="A72" s="31"/>
      <c r="B72" s="32"/>
      <c r="C72" s="32"/>
      <c r="D72" s="40">
        <f t="shared" si="0"/>
      </c>
      <c r="E72" s="46">
        <f t="shared" si="1"/>
      </c>
    </row>
    <row r="73" spans="1:5" ht="21.75" customHeight="1">
      <c r="A73" s="31"/>
      <c r="B73" s="32"/>
      <c r="C73" s="32"/>
      <c r="D73" s="40">
        <f t="shared" si="0"/>
      </c>
      <c r="E73" s="46">
        <f t="shared" si="1"/>
      </c>
    </row>
    <row r="74" spans="1:5" ht="21.7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 t="s">
        <v>62</v>
      </c>
      <c r="B78" s="117"/>
      <c r="C78" s="118"/>
      <c r="D78" s="155"/>
      <c r="E78" s="155"/>
    </row>
    <row r="79" spans="1:5" ht="12.75">
      <c r="A79" s="122" t="s">
        <v>62</v>
      </c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7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  <row r="90" spans="1:5" ht="12.75">
      <c r="A90" s="47"/>
      <c r="B90" s="47"/>
      <c r="C90" s="47"/>
      <c r="D90" s="47"/>
      <c r="E90" s="47"/>
    </row>
  </sheetData>
  <sheetProtection password="8DF9" sheet="1" formatCells="0" formatColumns="0" formatRows="0" insertRows="0" deleteRows="0"/>
  <protectedRanges>
    <protectedRange sqref="A15:C74 A13:A14" name="Intervallo2"/>
    <protectedRange sqref="B13:C14" name="Intervallo2_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59">
      <selection activeCell="E69" sqref="E69"/>
    </sheetView>
  </sheetViews>
  <sheetFormatPr defaultColWidth="9.140625" defaultRowHeight="12.75"/>
  <cols>
    <col min="1" max="1" width="23.28125" style="2" customWidth="1"/>
    <col min="2" max="2" width="25.7109375" style="2" customWidth="1"/>
    <col min="3" max="3" width="21.7109375" style="2" customWidth="1"/>
    <col min="4" max="4" width="13.851562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46</v>
      </c>
      <c r="C1" s="50">
        <f>Gennaio!C1</f>
        <v>2023</v>
      </c>
      <c r="D1" s="51"/>
      <c r="E1" s="13"/>
    </row>
    <row r="2" ht="13.5" thickTop="1"/>
    <row r="3" ht="13.5" thickBot="1"/>
    <row r="4" spans="1:3" s="17" customFormat="1" ht="29.25" customHeight="1">
      <c r="A4" s="19" t="s">
        <v>0</v>
      </c>
      <c r="B4" s="194">
        <f>Gennaio!$B$4</f>
        <v>0</v>
      </c>
      <c r="C4" s="195"/>
    </row>
    <row r="5" spans="1:3" s="17" customFormat="1" ht="29.25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7.75" customHeight="1" thickBot="1">
      <c r="A6" s="21" t="s">
        <v>42</v>
      </c>
      <c r="B6" s="197">
        <f>Gennaio!$B$6</f>
        <v>30</v>
      </c>
      <c r="C6" s="198"/>
    </row>
    <row r="7" spans="1:3" ht="34.5" thickBot="1">
      <c r="A7" s="25" t="s">
        <v>53</v>
      </c>
      <c r="B7" s="190">
        <f>Gennaio!B7</f>
        <v>28</v>
      </c>
      <c r="C7" s="191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115"/>
      <c r="B13" s="116"/>
      <c r="C13" s="116"/>
      <c r="D13" s="40">
        <f>IF(C13="","",(C13-B13))</f>
      </c>
      <c r="E13" s="46">
        <f>IF(D13="","",D13-$B$7)</f>
      </c>
    </row>
    <row r="14" spans="1:5" ht="19.5" customHeight="1">
      <c r="A14" s="115"/>
      <c r="B14" s="116"/>
      <c r="C14" s="116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115"/>
      <c r="B15" s="116"/>
      <c r="C15" s="116"/>
      <c r="D15" s="40">
        <f t="shared" si="0"/>
      </c>
      <c r="E15" s="46">
        <f t="shared" si="1"/>
      </c>
    </row>
    <row r="16" spans="1:5" ht="19.5" customHeight="1">
      <c r="A16" s="115"/>
      <c r="B16" s="116"/>
      <c r="C16" s="116"/>
      <c r="D16" s="40">
        <f t="shared" si="0"/>
      </c>
      <c r="E16" s="46">
        <f t="shared" si="1"/>
      </c>
    </row>
    <row r="17" spans="1:5" ht="19.5" customHeight="1">
      <c r="A17" s="115"/>
      <c r="B17" s="116"/>
      <c r="C17" s="116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5.5" customHeight="1">
      <c r="A63" s="31"/>
      <c r="B63" s="32"/>
      <c r="C63" s="32"/>
      <c r="D63" s="40">
        <f t="shared" si="0"/>
      </c>
      <c r="E63" s="46">
        <f t="shared" si="1"/>
      </c>
    </row>
    <row r="64" spans="1:5" ht="20.25" customHeight="1">
      <c r="A64" s="31"/>
      <c r="B64" s="32"/>
      <c r="C64" s="32"/>
      <c r="D64" s="40">
        <f t="shared" si="0"/>
      </c>
      <c r="E64" s="46">
        <f t="shared" si="1"/>
      </c>
    </row>
    <row r="65" spans="1:5" ht="20.25" customHeight="1">
      <c r="A65" s="31"/>
      <c r="B65" s="32"/>
      <c r="C65" s="32"/>
      <c r="D65" s="40">
        <f t="shared" si="0"/>
      </c>
      <c r="E65" s="46">
        <f t="shared" si="1"/>
      </c>
    </row>
    <row r="66" spans="1:5" ht="20.25" customHeight="1">
      <c r="A66" s="31"/>
      <c r="B66" s="32"/>
      <c r="C66" s="32"/>
      <c r="D66" s="40">
        <f t="shared" si="0"/>
      </c>
      <c r="E66" s="46">
        <f t="shared" si="1"/>
      </c>
    </row>
    <row r="67" spans="1:5" ht="20.25" customHeight="1">
      <c r="A67" s="31"/>
      <c r="B67" s="32"/>
      <c r="C67" s="32"/>
      <c r="D67" s="40">
        <f t="shared" si="0"/>
      </c>
      <c r="E67" s="46">
        <f t="shared" si="1"/>
      </c>
    </row>
    <row r="68" spans="1:5" ht="20.25" customHeight="1">
      <c r="A68" s="31"/>
      <c r="B68" s="32"/>
      <c r="C68" s="32"/>
      <c r="D68" s="40">
        <f t="shared" si="0"/>
      </c>
      <c r="E68" s="46">
        <f t="shared" si="1"/>
      </c>
    </row>
    <row r="69" spans="1:5" ht="20.25" customHeight="1">
      <c r="A69" s="31"/>
      <c r="B69" s="32"/>
      <c r="C69" s="32"/>
      <c r="D69" s="40">
        <f t="shared" si="0"/>
      </c>
      <c r="E69" s="46">
        <f t="shared" si="1"/>
      </c>
    </row>
    <row r="70" spans="1:5" ht="20.25" customHeight="1">
      <c r="A70" s="31"/>
      <c r="B70" s="32"/>
      <c r="C70" s="32"/>
      <c r="D70" s="40">
        <f t="shared" si="0"/>
      </c>
      <c r="E70" s="46">
        <f t="shared" si="1"/>
      </c>
    </row>
    <row r="71" spans="1:5" ht="20.25" customHeight="1">
      <c r="A71" s="31"/>
      <c r="B71" s="32"/>
      <c r="C71" s="32"/>
      <c r="D71" s="40">
        <f t="shared" si="0"/>
      </c>
      <c r="E71" s="46">
        <f t="shared" si="1"/>
      </c>
    </row>
    <row r="72" spans="1:5" ht="20.25" customHeight="1">
      <c r="A72" s="31"/>
      <c r="B72" s="32"/>
      <c r="C72" s="32"/>
      <c r="D72" s="40">
        <f t="shared" si="0"/>
      </c>
      <c r="E72" s="46">
        <f t="shared" si="1"/>
      </c>
    </row>
    <row r="73" spans="1:5" ht="20.25" customHeight="1">
      <c r="A73" s="31"/>
      <c r="B73" s="32"/>
      <c r="C73" s="32"/>
      <c r="D73" s="40">
        <f t="shared" si="0"/>
      </c>
      <c r="E73" s="46">
        <f t="shared" si="1"/>
      </c>
    </row>
    <row r="74" spans="1:5" ht="20.2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7.7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59">
      <selection activeCell="A1" sqref="A1:E89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5.0039062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47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25.5" customHeight="1">
      <c r="A4" s="57" t="s">
        <v>0</v>
      </c>
      <c r="B4" s="201">
        <f>Gennaio!$B$4</f>
        <v>0</v>
      </c>
      <c r="C4" s="202"/>
    </row>
    <row r="5" spans="1:3" s="17" customFormat="1" ht="25.5" customHeight="1">
      <c r="A5" s="58" t="s">
        <v>1</v>
      </c>
      <c r="B5" s="199" t="str">
        <f>Gennaio!$B$5</f>
        <v>Emissione degli ordinativi di pagamento relativi al rimborso delle spese di missione</v>
      </c>
      <c r="C5" s="200"/>
    </row>
    <row r="6" spans="1:3" s="17" customFormat="1" ht="58.5" customHeight="1" thickBot="1">
      <c r="A6" s="59" t="s">
        <v>42</v>
      </c>
      <c r="B6" s="197">
        <f>Gennaio!$B$6</f>
        <v>30</v>
      </c>
      <c r="C6" s="198"/>
    </row>
    <row r="7" spans="1:3" ht="34.5" thickBot="1">
      <c r="A7" s="60" t="s">
        <v>54</v>
      </c>
      <c r="B7" s="190">
        <f>Gennaio!B7</f>
        <v>28</v>
      </c>
      <c r="C7" s="191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115"/>
      <c r="B13" s="116"/>
      <c r="C13" s="116"/>
      <c r="D13" s="40">
        <f>IF(C13="","",(C13-B13))</f>
      </c>
      <c r="E13" s="46">
        <f>IF(D13="","",D13-$B$7)</f>
      </c>
    </row>
    <row r="14" spans="1:5" ht="19.5" customHeight="1">
      <c r="A14" s="115"/>
      <c r="B14" s="116"/>
      <c r="C14" s="116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115"/>
      <c r="B15" s="116"/>
      <c r="C15" s="116"/>
      <c r="D15" s="40">
        <f t="shared" si="0"/>
      </c>
      <c r="E15" s="46">
        <f t="shared" si="1"/>
      </c>
    </row>
    <row r="16" spans="1:5" ht="19.5" customHeight="1">
      <c r="A16" s="115"/>
      <c r="B16" s="116"/>
      <c r="C16" s="116"/>
      <c r="D16" s="40">
        <f t="shared" si="0"/>
      </c>
      <c r="E16" s="46">
        <f t="shared" si="1"/>
      </c>
    </row>
    <row r="17" spans="1:5" ht="19.5" customHeight="1">
      <c r="A17" s="115"/>
      <c r="B17" s="116"/>
      <c r="C17" s="116"/>
      <c r="D17" s="40">
        <f t="shared" si="0"/>
      </c>
      <c r="E17" s="46">
        <f t="shared" si="1"/>
      </c>
    </row>
    <row r="18" spans="1:5" ht="19.5" customHeight="1">
      <c r="A18" s="3"/>
      <c r="B18" s="7"/>
      <c r="C18" s="7"/>
      <c r="D18" s="40">
        <f t="shared" si="0"/>
      </c>
      <c r="E18" s="46">
        <f t="shared" si="1"/>
      </c>
    </row>
    <row r="19" spans="1:5" ht="19.5" customHeight="1">
      <c r="A19" s="3"/>
      <c r="B19" s="7"/>
      <c r="C19" s="7"/>
      <c r="D19" s="40">
        <f t="shared" si="0"/>
      </c>
      <c r="E19" s="46">
        <f t="shared" si="1"/>
      </c>
    </row>
    <row r="20" spans="1:5" ht="19.5" customHeight="1">
      <c r="A20" s="3"/>
      <c r="B20" s="7"/>
      <c r="C20" s="7"/>
      <c r="D20" s="40">
        <f t="shared" si="0"/>
      </c>
      <c r="E20" s="46">
        <f t="shared" si="1"/>
      </c>
    </row>
    <row r="21" spans="1:5" ht="19.5" customHeight="1">
      <c r="A21" s="3"/>
      <c r="B21" s="7"/>
      <c r="C21" s="7"/>
      <c r="D21" s="40">
        <f t="shared" si="0"/>
      </c>
      <c r="E21" s="46">
        <f t="shared" si="1"/>
      </c>
    </row>
    <row r="22" spans="1:5" ht="19.5" customHeight="1">
      <c r="A22" s="3"/>
      <c r="B22" s="7"/>
      <c r="C22" s="7"/>
      <c r="D22" s="40">
        <f t="shared" si="0"/>
      </c>
      <c r="E22" s="46">
        <f t="shared" si="1"/>
      </c>
    </row>
    <row r="23" spans="1:5" ht="19.5" customHeight="1">
      <c r="A23" s="3"/>
      <c r="B23" s="7"/>
      <c r="C23" s="7"/>
      <c r="D23" s="40">
        <f t="shared" si="0"/>
      </c>
      <c r="E23" s="46">
        <f t="shared" si="1"/>
      </c>
    </row>
    <row r="24" spans="1:5" ht="19.5" customHeight="1">
      <c r="A24" s="3"/>
      <c r="B24" s="7"/>
      <c r="C24" s="7"/>
      <c r="D24" s="40">
        <f t="shared" si="0"/>
      </c>
      <c r="E24" s="46">
        <f t="shared" si="1"/>
      </c>
    </row>
    <row r="25" spans="1:5" ht="19.5" customHeight="1">
      <c r="A25" s="3"/>
      <c r="B25" s="7"/>
      <c r="C25" s="7"/>
      <c r="D25" s="40">
        <f t="shared" si="0"/>
      </c>
      <c r="E25" s="46">
        <f t="shared" si="1"/>
      </c>
    </row>
    <row r="26" spans="1:5" ht="19.5" customHeight="1">
      <c r="A26" s="3"/>
      <c r="B26" s="7"/>
      <c r="C26" s="7"/>
      <c r="D26" s="40">
        <f t="shared" si="0"/>
      </c>
      <c r="E26" s="46">
        <f t="shared" si="1"/>
      </c>
    </row>
    <row r="27" spans="1:5" ht="19.5" customHeight="1">
      <c r="A27" s="3"/>
      <c r="B27" s="7"/>
      <c r="C27" s="7"/>
      <c r="D27" s="40">
        <f t="shared" si="0"/>
      </c>
      <c r="E27" s="46">
        <f t="shared" si="1"/>
      </c>
    </row>
    <row r="28" spans="1:5" ht="19.5" customHeight="1">
      <c r="A28" s="3"/>
      <c r="B28" s="7"/>
      <c r="C28" s="7"/>
      <c r="D28" s="40">
        <f t="shared" si="0"/>
      </c>
      <c r="E28" s="46">
        <f t="shared" si="1"/>
      </c>
    </row>
    <row r="29" spans="1:5" ht="19.5" customHeight="1">
      <c r="A29" s="3"/>
      <c r="B29" s="7"/>
      <c r="C29" s="7"/>
      <c r="D29" s="40">
        <f t="shared" si="0"/>
      </c>
      <c r="E29" s="46">
        <f t="shared" si="1"/>
      </c>
    </row>
    <row r="30" spans="1:5" ht="19.5" customHeight="1">
      <c r="A30" s="3"/>
      <c r="B30" s="7"/>
      <c r="C30" s="7"/>
      <c r="D30" s="40">
        <f t="shared" si="0"/>
      </c>
      <c r="E30" s="46">
        <f t="shared" si="1"/>
      </c>
    </row>
    <row r="31" spans="1:5" ht="19.5" customHeight="1">
      <c r="A31" s="3"/>
      <c r="B31" s="7"/>
      <c r="C31" s="7"/>
      <c r="D31" s="40">
        <f t="shared" si="0"/>
      </c>
      <c r="E31" s="46">
        <f t="shared" si="1"/>
      </c>
    </row>
    <row r="32" spans="1:5" ht="19.5" customHeight="1">
      <c r="A32" s="3"/>
      <c r="B32" s="7"/>
      <c r="C32" s="7"/>
      <c r="D32" s="40">
        <f t="shared" si="0"/>
      </c>
      <c r="E32" s="46">
        <f t="shared" si="1"/>
      </c>
    </row>
    <row r="33" spans="1:5" ht="19.5" customHeight="1">
      <c r="A33" s="3"/>
      <c r="B33" s="7"/>
      <c r="C33" s="7"/>
      <c r="D33" s="40">
        <f t="shared" si="0"/>
      </c>
      <c r="E33" s="46">
        <f t="shared" si="1"/>
      </c>
    </row>
    <row r="34" spans="1:5" ht="19.5" customHeight="1">
      <c r="A34" s="3"/>
      <c r="B34" s="7"/>
      <c r="C34" s="7"/>
      <c r="D34" s="40">
        <f t="shared" si="0"/>
      </c>
      <c r="E34" s="46">
        <f t="shared" si="1"/>
      </c>
    </row>
    <row r="35" spans="1:5" ht="19.5" customHeight="1">
      <c r="A35" s="3"/>
      <c r="B35" s="7"/>
      <c r="C35" s="7"/>
      <c r="D35" s="40">
        <f t="shared" si="0"/>
      </c>
      <c r="E35" s="46">
        <f t="shared" si="1"/>
      </c>
    </row>
    <row r="36" spans="1:5" ht="19.5" customHeight="1">
      <c r="A36" s="3"/>
      <c r="B36" s="7"/>
      <c r="C36" s="7"/>
      <c r="D36" s="40">
        <f t="shared" si="0"/>
      </c>
      <c r="E36" s="46">
        <f t="shared" si="1"/>
      </c>
    </row>
    <row r="37" spans="1:5" ht="19.5" customHeight="1">
      <c r="A37" s="3"/>
      <c r="B37" s="7"/>
      <c r="C37" s="7"/>
      <c r="D37" s="40">
        <f t="shared" si="0"/>
      </c>
      <c r="E37" s="46">
        <f t="shared" si="1"/>
      </c>
    </row>
    <row r="38" spans="1:5" ht="19.5" customHeight="1">
      <c r="A38" s="3"/>
      <c r="B38" s="7"/>
      <c r="C38" s="7"/>
      <c r="D38" s="40">
        <f t="shared" si="0"/>
      </c>
      <c r="E38" s="46">
        <f t="shared" si="1"/>
      </c>
    </row>
    <row r="39" spans="1:5" ht="19.5" customHeight="1">
      <c r="A39" s="3"/>
      <c r="B39" s="7"/>
      <c r="C39" s="7"/>
      <c r="D39" s="40">
        <f t="shared" si="0"/>
      </c>
      <c r="E39" s="46">
        <f t="shared" si="1"/>
      </c>
    </row>
    <row r="40" spans="1:5" ht="19.5" customHeight="1">
      <c r="A40" s="3"/>
      <c r="B40" s="7"/>
      <c r="C40" s="7"/>
      <c r="D40" s="40">
        <f t="shared" si="0"/>
      </c>
      <c r="E40" s="46">
        <f t="shared" si="1"/>
      </c>
    </row>
    <row r="41" spans="1:5" ht="19.5" customHeight="1">
      <c r="A41" s="3"/>
      <c r="B41" s="7"/>
      <c r="C41" s="7"/>
      <c r="D41" s="40">
        <f t="shared" si="0"/>
      </c>
      <c r="E41" s="46">
        <f t="shared" si="1"/>
      </c>
    </row>
    <row r="42" spans="1:5" ht="19.5" customHeight="1">
      <c r="A42" s="3"/>
      <c r="B42" s="7"/>
      <c r="C42" s="7"/>
      <c r="D42" s="40">
        <f t="shared" si="0"/>
      </c>
      <c r="E42" s="46">
        <f t="shared" si="1"/>
      </c>
    </row>
    <row r="43" spans="1:5" ht="19.5" customHeight="1">
      <c r="A43" s="3"/>
      <c r="B43" s="7"/>
      <c r="C43" s="7"/>
      <c r="D43" s="40">
        <f t="shared" si="0"/>
      </c>
      <c r="E43" s="46">
        <f t="shared" si="1"/>
      </c>
    </row>
    <row r="44" spans="1:5" ht="19.5" customHeight="1">
      <c r="A44" s="3"/>
      <c r="B44" s="7"/>
      <c r="C44" s="7"/>
      <c r="D44" s="40">
        <f t="shared" si="0"/>
      </c>
      <c r="E44" s="46">
        <f t="shared" si="1"/>
      </c>
    </row>
    <row r="45" spans="1:5" ht="19.5" customHeight="1">
      <c r="A45" s="3"/>
      <c r="B45" s="7"/>
      <c r="C45" s="7"/>
      <c r="D45" s="40">
        <f t="shared" si="0"/>
      </c>
      <c r="E45" s="46">
        <f t="shared" si="1"/>
      </c>
    </row>
    <row r="46" spans="1:5" ht="19.5" customHeight="1">
      <c r="A46" s="3"/>
      <c r="B46" s="7"/>
      <c r="C46" s="7"/>
      <c r="D46" s="40">
        <f t="shared" si="0"/>
      </c>
      <c r="E46" s="46">
        <f t="shared" si="1"/>
      </c>
    </row>
    <row r="47" spans="1:5" ht="19.5" customHeight="1">
      <c r="A47" s="3"/>
      <c r="B47" s="7"/>
      <c r="C47" s="7"/>
      <c r="D47" s="40">
        <f t="shared" si="0"/>
      </c>
      <c r="E47" s="46">
        <f t="shared" si="1"/>
      </c>
    </row>
    <row r="48" spans="1:5" ht="19.5" customHeight="1">
      <c r="A48" s="3"/>
      <c r="B48" s="7"/>
      <c r="C48" s="7"/>
      <c r="D48" s="40">
        <f t="shared" si="0"/>
      </c>
      <c r="E48" s="46">
        <f t="shared" si="1"/>
      </c>
    </row>
    <row r="49" spans="1:5" ht="19.5" customHeight="1">
      <c r="A49" s="3"/>
      <c r="B49" s="7"/>
      <c r="C49" s="7"/>
      <c r="D49" s="40">
        <f t="shared" si="0"/>
      </c>
      <c r="E49" s="46">
        <f t="shared" si="1"/>
      </c>
    </row>
    <row r="50" spans="1:5" ht="19.5" customHeight="1">
      <c r="A50" s="3"/>
      <c r="B50" s="7"/>
      <c r="C50" s="7"/>
      <c r="D50" s="40">
        <f t="shared" si="0"/>
      </c>
      <c r="E50" s="46">
        <f t="shared" si="1"/>
      </c>
    </row>
    <row r="51" spans="1:5" ht="19.5" customHeight="1">
      <c r="A51" s="3"/>
      <c r="B51" s="7"/>
      <c r="C51" s="7"/>
      <c r="D51" s="40">
        <f t="shared" si="0"/>
      </c>
      <c r="E51" s="46">
        <f t="shared" si="1"/>
      </c>
    </row>
    <row r="52" spans="1:5" ht="19.5" customHeight="1">
      <c r="A52" s="3"/>
      <c r="B52" s="7"/>
      <c r="C52" s="7"/>
      <c r="D52" s="40">
        <f t="shared" si="0"/>
      </c>
      <c r="E52" s="46">
        <f t="shared" si="1"/>
      </c>
    </row>
    <row r="53" spans="1:5" ht="19.5" customHeight="1">
      <c r="A53" s="3"/>
      <c r="B53" s="7"/>
      <c r="C53" s="7"/>
      <c r="D53" s="40">
        <f t="shared" si="0"/>
      </c>
      <c r="E53" s="46">
        <f t="shared" si="1"/>
      </c>
    </row>
    <row r="54" spans="1:5" ht="20.25" customHeight="1">
      <c r="A54" s="3"/>
      <c r="B54" s="7"/>
      <c r="C54" s="7"/>
      <c r="D54" s="40">
        <f t="shared" si="0"/>
      </c>
      <c r="E54" s="46">
        <f t="shared" si="1"/>
      </c>
    </row>
    <row r="55" spans="1:5" ht="21.75" customHeight="1">
      <c r="A55" s="3"/>
      <c r="B55" s="7"/>
      <c r="C55" s="7"/>
      <c r="D55" s="40">
        <f t="shared" si="0"/>
      </c>
      <c r="E55" s="46">
        <f t="shared" si="1"/>
      </c>
    </row>
    <row r="56" spans="1:5" ht="17.25" customHeight="1">
      <c r="A56" s="3"/>
      <c r="B56" s="7"/>
      <c r="C56" s="7"/>
      <c r="D56" s="40">
        <f t="shared" si="0"/>
      </c>
      <c r="E56" s="46">
        <f t="shared" si="1"/>
      </c>
    </row>
    <row r="57" spans="1:5" ht="20.25" customHeight="1">
      <c r="A57" s="3"/>
      <c r="B57" s="7"/>
      <c r="C57" s="7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5.5" customHeight="1">
      <c r="A63" s="31"/>
      <c r="B63" s="32"/>
      <c r="C63" s="32"/>
      <c r="D63" s="40">
        <f t="shared" si="0"/>
      </c>
      <c r="E63" s="46">
        <f t="shared" si="1"/>
      </c>
    </row>
    <row r="64" spans="1:5" ht="20.25" customHeight="1">
      <c r="A64" s="31"/>
      <c r="B64" s="32"/>
      <c r="C64" s="32"/>
      <c r="D64" s="40">
        <f t="shared" si="0"/>
      </c>
      <c r="E64" s="46">
        <f t="shared" si="1"/>
      </c>
    </row>
    <row r="65" spans="1:5" ht="20.25" customHeight="1">
      <c r="A65" s="31"/>
      <c r="B65" s="32"/>
      <c r="C65" s="32"/>
      <c r="D65" s="40">
        <f t="shared" si="0"/>
      </c>
      <c r="E65" s="46">
        <f t="shared" si="1"/>
      </c>
    </row>
    <row r="66" spans="1:5" ht="20.25" customHeight="1">
      <c r="A66" s="31"/>
      <c r="B66" s="32"/>
      <c r="C66" s="32"/>
      <c r="D66" s="40">
        <f t="shared" si="0"/>
      </c>
      <c r="E66" s="46">
        <f t="shared" si="1"/>
      </c>
    </row>
    <row r="67" spans="1:5" ht="20.25" customHeight="1">
      <c r="A67" s="31"/>
      <c r="B67" s="32"/>
      <c r="C67" s="32"/>
      <c r="D67" s="40">
        <f t="shared" si="0"/>
      </c>
      <c r="E67" s="46">
        <f t="shared" si="1"/>
      </c>
    </row>
    <row r="68" spans="1:5" ht="20.25" customHeight="1">
      <c r="A68" s="31"/>
      <c r="B68" s="32"/>
      <c r="C68" s="32"/>
      <c r="D68" s="40">
        <f t="shared" si="0"/>
      </c>
      <c r="E68" s="46">
        <f t="shared" si="1"/>
      </c>
    </row>
    <row r="69" spans="1:5" ht="20.25" customHeight="1">
      <c r="A69" s="31"/>
      <c r="B69" s="32"/>
      <c r="C69" s="32"/>
      <c r="D69" s="40">
        <f t="shared" si="0"/>
      </c>
      <c r="E69" s="46">
        <f t="shared" si="1"/>
      </c>
    </row>
    <row r="70" spans="1:5" ht="20.25" customHeight="1">
      <c r="A70" s="31"/>
      <c r="B70" s="32"/>
      <c r="C70" s="32"/>
      <c r="D70" s="40">
        <f t="shared" si="0"/>
      </c>
      <c r="E70" s="46">
        <f t="shared" si="1"/>
      </c>
    </row>
    <row r="71" spans="1:5" ht="20.25" customHeight="1">
      <c r="A71" s="31"/>
      <c r="B71" s="32"/>
      <c r="C71" s="32"/>
      <c r="D71" s="40">
        <f t="shared" si="0"/>
      </c>
      <c r="E71" s="46">
        <f t="shared" si="1"/>
      </c>
    </row>
    <row r="72" spans="1:5" ht="20.25" customHeight="1">
      <c r="A72" s="31"/>
      <c r="B72" s="32"/>
      <c r="C72" s="32"/>
      <c r="D72" s="40">
        <f t="shared" si="0"/>
      </c>
      <c r="E72" s="46">
        <f t="shared" si="1"/>
      </c>
    </row>
    <row r="73" spans="1:5" ht="20.25" customHeight="1">
      <c r="A73" s="31"/>
      <c r="B73" s="32"/>
      <c r="C73" s="32"/>
      <c r="D73" s="40">
        <f t="shared" si="0"/>
      </c>
      <c r="E73" s="46">
        <f t="shared" si="1"/>
      </c>
    </row>
    <row r="74" spans="1:5" ht="20.25" customHeight="1">
      <c r="A74" s="31"/>
      <c r="B74" s="32"/>
      <c r="C74" s="32"/>
      <c r="D74" s="40">
        <f t="shared" si="0"/>
      </c>
      <c r="E74" s="46">
        <f t="shared" si="1"/>
      </c>
    </row>
    <row r="75" spans="1:5" ht="20.25" customHeight="1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8" customHeight="1">
      <c r="A83" s="175" t="s">
        <v>99</v>
      </c>
      <c r="B83" s="176"/>
      <c r="C83" s="176"/>
      <c r="D83" s="176"/>
      <c r="E83" s="177"/>
    </row>
    <row r="84" spans="1:5" ht="23.2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1">
        <f>COUNTIF(D12:D74,"&lt;="&amp;B6)-C87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58:C74" name="Intervallo2"/>
    <protectedRange sqref="A13:C57" name="Intervallo1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61">
      <selection activeCell="A1" sqref="A1:E89"/>
    </sheetView>
  </sheetViews>
  <sheetFormatPr defaultColWidth="9.140625" defaultRowHeight="12.75"/>
  <cols>
    <col min="1" max="1" width="23.00390625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48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32.25" customHeight="1">
      <c r="A4" s="19" t="s">
        <v>0</v>
      </c>
      <c r="B4" s="203">
        <f>Gennaio!$B$4</f>
        <v>0</v>
      </c>
      <c r="C4" s="204"/>
    </row>
    <row r="5" spans="1:3" s="17" customFormat="1" ht="32.25" customHeight="1">
      <c r="A5" s="20" t="s">
        <v>1</v>
      </c>
      <c r="B5" s="199" t="str">
        <f>Gennaio!$B$5</f>
        <v>Emissione degli ordinativi di pagamento relativi al rimborso delle spese di missione</v>
      </c>
      <c r="C5" s="200"/>
    </row>
    <row r="6" spans="1:3" s="17" customFormat="1" ht="62.25" customHeight="1" thickBot="1">
      <c r="A6" s="21" t="s">
        <v>42</v>
      </c>
      <c r="B6" s="197">
        <f>Gennaio!$B$6</f>
        <v>30</v>
      </c>
      <c r="C6" s="198"/>
    </row>
    <row r="7" spans="1:3" ht="34.5" thickBot="1">
      <c r="A7" s="25" t="s">
        <v>53</v>
      </c>
      <c r="B7" s="190">
        <f>Gennaio!B7</f>
        <v>28</v>
      </c>
      <c r="C7" s="191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18.75" customHeight="1">
      <c r="A63" s="31"/>
      <c r="B63" s="32"/>
      <c r="C63" s="32"/>
      <c r="D63" s="40">
        <f t="shared" si="0"/>
      </c>
      <c r="E63" s="46">
        <f t="shared" si="1"/>
      </c>
    </row>
    <row r="64" spans="1:5" ht="18.75" customHeight="1">
      <c r="A64" s="31"/>
      <c r="B64" s="32"/>
      <c r="C64" s="32"/>
      <c r="D64" s="40">
        <f t="shared" si="0"/>
      </c>
      <c r="E64" s="46">
        <f t="shared" si="1"/>
      </c>
    </row>
    <row r="65" spans="1:5" ht="18.75" customHeight="1">
      <c r="A65" s="31"/>
      <c r="B65" s="32"/>
      <c r="C65" s="32"/>
      <c r="D65" s="40">
        <f t="shared" si="0"/>
      </c>
      <c r="E65" s="46">
        <f t="shared" si="1"/>
      </c>
    </row>
    <row r="66" spans="1:5" ht="18.75" customHeight="1">
      <c r="A66" s="31"/>
      <c r="B66" s="32"/>
      <c r="C66" s="32"/>
      <c r="D66" s="40">
        <f t="shared" si="0"/>
      </c>
      <c r="E66" s="46">
        <f t="shared" si="1"/>
      </c>
    </row>
    <row r="67" spans="1:5" ht="18.75" customHeight="1">
      <c r="A67" s="31"/>
      <c r="B67" s="32"/>
      <c r="C67" s="32"/>
      <c r="D67" s="40">
        <f t="shared" si="0"/>
      </c>
      <c r="E67" s="46">
        <f t="shared" si="1"/>
      </c>
    </row>
    <row r="68" spans="1:5" ht="18.75" customHeight="1">
      <c r="A68" s="31"/>
      <c r="B68" s="32"/>
      <c r="C68" s="32"/>
      <c r="D68" s="40">
        <f t="shared" si="0"/>
      </c>
      <c r="E68" s="46">
        <f t="shared" si="1"/>
      </c>
    </row>
    <row r="69" spans="1:5" ht="18.75" customHeight="1">
      <c r="A69" s="31"/>
      <c r="B69" s="32"/>
      <c r="C69" s="32"/>
      <c r="D69" s="40">
        <f t="shared" si="0"/>
      </c>
      <c r="E69" s="46">
        <f t="shared" si="1"/>
      </c>
    </row>
    <row r="70" spans="1:5" ht="18.75" customHeight="1">
      <c r="A70" s="31"/>
      <c r="B70" s="32"/>
      <c r="C70" s="32"/>
      <c r="D70" s="40">
        <f t="shared" si="0"/>
      </c>
      <c r="E70" s="46">
        <f t="shared" si="1"/>
      </c>
    </row>
    <row r="71" spans="1:5" ht="18.75" customHeight="1">
      <c r="A71" s="31"/>
      <c r="B71" s="32"/>
      <c r="C71" s="32"/>
      <c r="D71" s="40">
        <f t="shared" si="0"/>
      </c>
      <c r="E71" s="46">
        <f t="shared" si="1"/>
      </c>
    </row>
    <row r="72" spans="1:5" ht="18.75" customHeight="1">
      <c r="A72" s="31"/>
      <c r="B72" s="32"/>
      <c r="C72" s="32"/>
      <c r="D72" s="40">
        <f t="shared" si="0"/>
      </c>
      <c r="E72" s="46">
        <f t="shared" si="1"/>
      </c>
    </row>
    <row r="73" spans="1:5" ht="18.75" customHeight="1">
      <c r="A73" s="31"/>
      <c r="B73" s="32"/>
      <c r="C73" s="32"/>
      <c r="D73" s="40">
        <f t="shared" si="0"/>
      </c>
      <c r="E73" s="46">
        <f t="shared" si="1"/>
      </c>
    </row>
    <row r="74" spans="1:5" ht="18.7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20" t="s">
        <v>10</v>
      </c>
      <c r="B77" s="120"/>
      <c r="C77" s="121"/>
      <c r="D77" s="183" t="s">
        <v>75</v>
      </c>
      <c r="E77" s="183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8.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61">
      <selection activeCell="A1" sqref="A1:E89"/>
    </sheetView>
  </sheetViews>
  <sheetFormatPr defaultColWidth="9.140625" defaultRowHeight="12.75"/>
  <cols>
    <col min="1" max="1" width="23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49</v>
      </c>
      <c r="C1" s="61">
        <f>Gennaio!C1</f>
        <v>2023</v>
      </c>
      <c r="D1" s="12"/>
      <c r="E1" s="13"/>
    </row>
    <row r="2" ht="13.5" thickTop="1"/>
    <row r="3" ht="13.5" thickBot="1"/>
    <row r="4" spans="1:3" s="38" customFormat="1" ht="32.25" customHeight="1">
      <c r="A4" s="37" t="s">
        <v>0</v>
      </c>
      <c r="B4" s="194">
        <f>Gennaio!$B$4</f>
        <v>0</v>
      </c>
      <c r="C4" s="195"/>
    </row>
    <row r="5" spans="1:3" s="38" customFormat="1" ht="32.25" customHeight="1">
      <c r="A5" s="39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7" customHeight="1" thickBot="1">
      <c r="A6" s="21" t="s">
        <v>42</v>
      </c>
      <c r="B6" s="205">
        <f>Gennaio!$B$6</f>
        <v>30</v>
      </c>
      <c r="C6" s="206"/>
    </row>
    <row r="7" spans="1:3" ht="23.25" thickBot="1">
      <c r="A7" s="25" t="s">
        <v>53</v>
      </c>
      <c r="B7" s="207">
        <f>Gennaio!B7</f>
        <v>28</v>
      </c>
      <c r="C7" s="20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5.5" customHeight="1">
      <c r="A63" s="31"/>
      <c r="B63" s="32"/>
      <c r="C63" s="32"/>
      <c r="D63" s="40">
        <f t="shared" si="0"/>
      </c>
      <c r="E63" s="46">
        <f t="shared" si="1"/>
      </c>
    </row>
    <row r="64" spans="1:5" ht="20.25" customHeight="1">
      <c r="A64" s="31"/>
      <c r="B64" s="32"/>
      <c r="C64" s="32"/>
      <c r="D64" s="40">
        <f t="shared" si="0"/>
      </c>
      <c r="E64" s="46">
        <f t="shared" si="1"/>
      </c>
    </row>
    <row r="65" spans="1:5" ht="27" customHeight="1">
      <c r="A65" s="31"/>
      <c r="B65" s="32"/>
      <c r="C65" s="32"/>
      <c r="D65" s="40">
        <f t="shared" si="0"/>
      </c>
      <c r="E65" s="46">
        <f t="shared" si="1"/>
      </c>
    </row>
    <row r="66" spans="1:5" ht="22.5" customHeight="1">
      <c r="A66" s="31"/>
      <c r="B66" s="32"/>
      <c r="C66" s="32"/>
      <c r="D66" s="40">
        <f t="shared" si="0"/>
      </c>
      <c r="E66" s="46">
        <f t="shared" si="1"/>
      </c>
    </row>
    <row r="67" spans="1:5" ht="18.75" customHeight="1">
      <c r="A67" s="31"/>
      <c r="B67" s="32"/>
      <c r="C67" s="32"/>
      <c r="D67" s="40">
        <f t="shared" si="0"/>
      </c>
      <c r="E67" s="46">
        <f t="shared" si="1"/>
      </c>
    </row>
    <row r="68" spans="1:5" ht="24.75" customHeight="1">
      <c r="A68" s="31"/>
      <c r="B68" s="32"/>
      <c r="C68" s="32"/>
      <c r="D68" s="40">
        <f t="shared" si="0"/>
      </c>
      <c r="E68" s="46">
        <f t="shared" si="1"/>
      </c>
    </row>
    <row r="69" spans="1:5" ht="24.75" customHeight="1">
      <c r="A69" s="31"/>
      <c r="B69" s="32"/>
      <c r="C69" s="32"/>
      <c r="D69" s="40">
        <f t="shared" si="0"/>
      </c>
      <c r="E69" s="46">
        <f t="shared" si="1"/>
      </c>
    </row>
    <row r="70" spans="1:5" ht="24.75" customHeight="1">
      <c r="A70" s="31"/>
      <c r="B70" s="32"/>
      <c r="C70" s="32"/>
      <c r="D70" s="40">
        <f t="shared" si="0"/>
      </c>
      <c r="E70" s="46">
        <f t="shared" si="1"/>
      </c>
    </row>
    <row r="71" spans="1:5" ht="24.75" customHeight="1">
      <c r="A71" s="31"/>
      <c r="B71" s="32"/>
      <c r="C71" s="32"/>
      <c r="D71" s="40">
        <f t="shared" si="0"/>
      </c>
      <c r="E71" s="46">
        <f t="shared" si="1"/>
      </c>
    </row>
    <row r="72" spans="1:5" ht="24.75" customHeight="1">
      <c r="A72" s="31"/>
      <c r="B72" s="32"/>
      <c r="C72" s="32"/>
      <c r="D72" s="40">
        <f t="shared" si="0"/>
      </c>
      <c r="E72" s="46">
        <f t="shared" si="1"/>
      </c>
    </row>
    <row r="73" spans="1:5" ht="24.75" customHeight="1">
      <c r="A73" s="31"/>
      <c r="B73" s="32"/>
      <c r="C73" s="32"/>
      <c r="D73" s="40">
        <f t="shared" si="0"/>
      </c>
      <c r="E73" s="46">
        <f t="shared" si="1"/>
      </c>
    </row>
    <row r="74" spans="1:5" ht="24.75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33" t="s">
        <v>10</v>
      </c>
      <c r="B77" s="33"/>
      <c r="C77" s="15"/>
      <c r="D77" s="154" t="s">
        <v>75</v>
      </c>
      <c r="E77" s="154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5.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showZeros="0" zoomScalePageLayoutView="0" workbookViewId="0" topLeftCell="A58">
      <selection activeCell="C86" sqref="C86"/>
    </sheetView>
  </sheetViews>
  <sheetFormatPr defaultColWidth="9.140625" defaultRowHeight="12.75"/>
  <cols>
    <col min="1" max="1" width="23.574218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48" t="s">
        <v>9</v>
      </c>
      <c r="B1" s="49" t="s">
        <v>50</v>
      </c>
      <c r="C1" s="50">
        <f>Gennaio!C1</f>
        <v>2023</v>
      </c>
      <c r="D1" s="12"/>
      <c r="E1" s="13"/>
    </row>
    <row r="2" ht="13.5" thickTop="1"/>
    <row r="3" ht="13.5" thickBot="1"/>
    <row r="4" spans="1:3" s="17" customFormat="1" ht="31.5" customHeight="1">
      <c r="A4" s="19" t="s">
        <v>0</v>
      </c>
      <c r="B4" s="194">
        <f>Gennaio!$B$4</f>
        <v>0</v>
      </c>
      <c r="C4" s="195"/>
    </row>
    <row r="5" spans="1:3" s="17" customFormat="1" ht="31.5" customHeight="1">
      <c r="A5" s="20" t="s">
        <v>1</v>
      </c>
      <c r="B5" s="192" t="str">
        <f>Gennaio!$B$5</f>
        <v>Emissione degli ordinativi di pagamento relativi al rimborso delle spese di missione</v>
      </c>
      <c r="C5" s="193"/>
    </row>
    <row r="6" spans="1:3" s="17" customFormat="1" ht="59.25" customHeight="1" thickBot="1">
      <c r="A6" s="21" t="s">
        <v>42</v>
      </c>
      <c r="B6" s="205">
        <f>Gennaio!$B$6</f>
        <v>30</v>
      </c>
      <c r="C6" s="206"/>
    </row>
    <row r="7" spans="1:3" ht="23.25" thickBot="1">
      <c r="A7" s="25" t="s">
        <v>53</v>
      </c>
      <c r="B7" s="207">
        <f>Gennaio!B7</f>
        <v>28</v>
      </c>
      <c r="C7" s="208"/>
    </row>
    <row r="8" ht="12.75">
      <c r="B8" s="1"/>
    </row>
    <row r="9" spans="1:2" ht="12.75">
      <c r="A9" s="2" t="s">
        <v>12</v>
      </c>
      <c r="B9" s="1"/>
    </row>
    <row r="10" ht="13.5" thickBot="1">
      <c r="B10" s="1"/>
    </row>
    <row r="11" spans="1:5" ht="12.75">
      <c r="A11" s="152" t="s">
        <v>7</v>
      </c>
      <c r="B11" s="4" t="s">
        <v>3</v>
      </c>
      <c r="C11" s="5" t="s">
        <v>4</v>
      </c>
      <c r="D11" s="5" t="s">
        <v>5</v>
      </c>
      <c r="E11" s="6" t="s">
        <v>6</v>
      </c>
    </row>
    <row r="12" spans="1:5" ht="39" thickBot="1">
      <c r="A12" s="153"/>
      <c r="B12" s="8" t="s">
        <v>97</v>
      </c>
      <c r="C12" s="9" t="s">
        <v>11</v>
      </c>
      <c r="D12" s="9" t="s">
        <v>2</v>
      </c>
      <c r="E12" s="10" t="s">
        <v>98</v>
      </c>
    </row>
    <row r="13" spans="1:5" ht="19.5" customHeight="1">
      <c r="A13" s="29"/>
      <c r="B13" s="30"/>
      <c r="C13" s="30"/>
      <c r="D13" s="40">
        <f>IF(C13="","",(C13-B13))</f>
      </c>
      <c r="E13" s="46">
        <f>IF(D13="","",D13-$B$7)</f>
      </c>
    </row>
    <row r="14" spans="1:5" ht="19.5" customHeight="1">
      <c r="A14" s="29"/>
      <c r="B14" s="30"/>
      <c r="C14" s="30"/>
      <c r="D14" s="40">
        <f aca="true" t="shared" si="0" ref="D14:D74">IF(C14="","",(C14-B14))</f>
      </c>
      <c r="E14" s="46">
        <f aca="true" t="shared" si="1" ref="E14:E74">IF(D14="","",D14-$B$7)</f>
      </c>
    </row>
    <row r="15" spans="1:5" ht="19.5" customHeight="1">
      <c r="A15" s="29"/>
      <c r="B15" s="30"/>
      <c r="C15" s="30"/>
      <c r="D15" s="40">
        <f t="shared" si="0"/>
      </c>
      <c r="E15" s="46">
        <f t="shared" si="1"/>
      </c>
    </row>
    <row r="16" spans="1:5" ht="19.5" customHeight="1">
      <c r="A16" s="29"/>
      <c r="B16" s="30"/>
      <c r="C16" s="30"/>
      <c r="D16" s="40">
        <f t="shared" si="0"/>
      </c>
      <c r="E16" s="46">
        <f t="shared" si="1"/>
      </c>
    </row>
    <row r="17" spans="1:5" ht="19.5" customHeight="1">
      <c r="A17" s="29"/>
      <c r="B17" s="30"/>
      <c r="C17" s="30"/>
      <c r="D17" s="40">
        <f t="shared" si="0"/>
      </c>
      <c r="E17" s="46">
        <f t="shared" si="1"/>
      </c>
    </row>
    <row r="18" spans="1:5" ht="19.5" customHeight="1">
      <c r="A18" s="29"/>
      <c r="B18" s="30"/>
      <c r="C18" s="30"/>
      <c r="D18" s="40">
        <f t="shared" si="0"/>
      </c>
      <c r="E18" s="46">
        <f t="shared" si="1"/>
      </c>
    </row>
    <row r="19" spans="1:5" ht="19.5" customHeight="1">
      <c r="A19" s="29"/>
      <c r="B19" s="30"/>
      <c r="C19" s="30"/>
      <c r="D19" s="40">
        <f t="shared" si="0"/>
      </c>
      <c r="E19" s="46">
        <f t="shared" si="1"/>
      </c>
    </row>
    <row r="20" spans="1:5" ht="19.5" customHeight="1">
      <c r="A20" s="29"/>
      <c r="B20" s="30"/>
      <c r="C20" s="30"/>
      <c r="D20" s="40">
        <f t="shared" si="0"/>
      </c>
      <c r="E20" s="46">
        <f t="shared" si="1"/>
      </c>
    </row>
    <row r="21" spans="1:5" ht="19.5" customHeight="1">
      <c r="A21" s="29"/>
      <c r="B21" s="30"/>
      <c r="C21" s="30"/>
      <c r="D21" s="40">
        <f t="shared" si="0"/>
      </c>
      <c r="E21" s="46">
        <f t="shared" si="1"/>
      </c>
    </row>
    <row r="22" spans="1:5" ht="19.5" customHeight="1">
      <c r="A22" s="29"/>
      <c r="B22" s="30"/>
      <c r="C22" s="30"/>
      <c r="D22" s="40">
        <f t="shared" si="0"/>
      </c>
      <c r="E22" s="46">
        <f t="shared" si="1"/>
      </c>
    </row>
    <row r="23" spans="1:5" ht="19.5" customHeight="1">
      <c r="A23" s="29"/>
      <c r="B23" s="30"/>
      <c r="C23" s="30"/>
      <c r="D23" s="40">
        <f t="shared" si="0"/>
      </c>
      <c r="E23" s="46">
        <f t="shared" si="1"/>
      </c>
    </row>
    <row r="24" spans="1:5" ht="19.5" customHeight="1">
      <c r="A24" s="29"/>
      <c r="B24" s="30"/>
      <c r="C24" s="30"/>
      <c r="D24" s="40">
        <f t="shared" si="0"/>
      </c>
      <c r="E24" s="46">
        <f t="shared" si="1"/>
      </c>
    </row>
    <row r="25" spans="1:5" ht="19.5" customHeight="1">
      <c r="A25" s="29"/>
      <c r="B25" s="30"/>
      <c r="C25" s="30"/>
      <c r="D25" s="40">
        <f t="shared" si="0"/>
      </c>
      <c r="E25" s="46">
        <f t="shared" si="1"/>
      </c>
    </row>
    <row r="26" spans="1:5" ht="19.5" customHeight="1">
      <c r="A26" s="29"/>
      <c r="B26" s="30"/>
      <c r="C26" s="30"/>
      <c r="D26" s="40">
        <f t="shared" si="0"/>
      </c>
      <c r="E26" s="46">
        <f t="shared" si="1"/>
      </c>
    </row>
    <row r="27" spans="1:5" ht="19.5" customHeight="1">
      <c r="A27" s="29"/>
      <c r="B27" s="30"/>
      <c r="C27" s="30"/>
      <c r="D27" s="40">
        <f t="shared" si="0"/>
      </c>
      <c r="E27" s="46">
        <f t="shared" si="1"/>
      </c>
    </row>
    <row r="28" spans="1:5" ht="19.5" customHeight="1">
      <c r="A28" s="29"/>
      <c r="B28" s="30"/>
      <c r="C28" s="30"/>
      <c r="D28" s="40">
        <f t="shared" si="0"/>
      </c>
      <c r="E28" s="46">
        <f t="shared" si="1"/>
      </c>
    </row>
    <row r="29" spans="1:5" ht="19.5" customHeight="1">
      <c r="A29" s="29"/>
      <c r="B29" s="30"/>
      <c r="C29" s="30"/>
      <c r="D29" s="40">
        <f t="shared" si="0"/>
      </c>
      <c r="E29" s="46">
        <f t="shared" si="1"/>
      </c>
    </row>
    <row r="30" spans="1:5" ht="19.5" customHeight="1">
      <c r="A30" s="29"/>
      <c r="B30" s="30"/>
      <c r="C30" s="30"/>
      <c r="D30" s="40">
        <f t="shared" si="0"/>
      </c>
      <c r="E30" s="46">
        <f t="shared" si="1"/>
      </c>
    </row>
    <row r="31" spans="1:5" ht="19.5" customHeight="1">
      <c r="A31" s="29"/>
      <c r="B31" s="30"/>
      <c r="C31" s="30"/>
      <c r="D31" s="40">
        <f t="shared" si="0"/>
      </c>
      <c r="E31" s="46">
        <f t="shared" si="1"/>
      </c>
    </row>
    <row r="32" spans="1:5" ht="19.5" customHeight="1">
      <c r="A32" s="29"/>
      <c r="B32" s="30"/>
      <c r="C32" s="30"/>
      <c r="D32" s="40">
        <f t="shared" si="0"/>
      </c>
      <c r="E32" s="46">
        <f t="shared" si="1"/>
      </c>
    </row>
    <row r="33" spans="1:5" ht="19.5" customHeight="1">
      <c r="A33" s="29"/>
      <c r="B33" s="30"/>
      <c r="C33" s="30"/>
      <c r="D33" s="40">
        <f t="shared" si="0"/>
      </c>
      <c r="E33" s="46">
        <f t="shared" si="1"/>
      </c>
    </row>
    <row r="34" spans="1:5" ht="19.5" customHeight="1">
      <c r="A34" s="29"/>
      <c r="B34" s="30"/>
      <c r="C34" s="30"/>
      <c r="D34" s="40">
        <f t="shared" si="0"/>
      </c>
      <c r="E34" s="46">
        <f t="shared" si="1"/>
      </c>
    </row>
    <row r="35" spans="1:5" ht="19.5" customHeight="1">
      <c r="A35" s="29"/>
      <c r="B35" s="30"/>
      <c r="C35" s="30"/>
      <c r="D35" s="40">
        <f t="shared" si="0"/>
      </c>
      <c r="E35" s="46">
        <f t="shared" si="1"/>
      </c>
    </row>
    <row r="36" spans="1:5" ht="19.5" customHeight="1">
      <c r="A36" s="29"/>
      <c r="B36" s="30"/>
      <c r="C36" s="30"/>
      <c r="D36" s="40">
        <f t="shared" si="0"/>
      </c>
      <c r="E36" s="46">
        <f t="shared" si="1"/>
      </c>
    </row>
    <row r="37" spans="1:5" ht="19.5" customHeight="1">
      <c r="A37" s="29"/>
      <c r="B37" s="30"/>
      <c r="C37" s="30"/>
      <c r="D37" s="40">
        <f t="shared" si="0"/>
      </c>
      <c r="E37" s="46">
        <f t="shared" si="1"/>
      </c>
    </row>
    <row r="38" spans="1:5" ht="19.5" customHeight="1">
      <c r="A38" s="29"/>
      <c r="B38" s="30"/>
      <c r="C38" s="30"/>
      <c r="D38" s="40">
        <f t="shared" si="0"/>
      </c>
      <c r="E38" s="46">
        <f t="shared" si="1"/>
      </c>
    </row>
    <row r="39" spans="1:5" ht="19.5" customHeight="1">
      <c r="A39" s="29"/>
      <c r="B39" s="30"/>
      <c r="C39" s="30"/>
      <c r="D39" s="40">
        <f t="shared" si="0"/>
      </c>
      <c r="E39" s="46">
        <f t="shared" si="1"/>
      </c>
    </row>
    <row r="40" spans="1:5" ht="19.5" customHeight="1">
      <c r="A40" s="29"/>
      <c r="B40" s="30"/>
      <c r="C40" s="30"/>
      <c r="D40" s="40">
        <f t="shared" si="0"/>
      </c>
      <c r="E40" s="46">
        <f t="shared" si="1"/>
      </c>
    </row>
    <row r="41" spans="1:5" ht="19.5" customHeight="1">
      <c r="A41" s="29"/>
      <c r="B41" s="30"/>
      <c r="C41" s="30"/>
      <c r="D41" s="40">
        <f t="shared" si="0"/>
      </c>
      <c r="E41" s="46">
        <f t="shared" si="1"/>
      </c>
    </row>
    <row r="42" spans="1:5" ht="19.5" customHeight="1">
      <c r="A42" s="29"/>
      <c r="B42" s="30"/>
      <c r="C42" s="30"/>
      <c r="D42" s="40">
        <f t="shared" si="0"/>
      </c>
      <c r="E42" s="46">
        <f t="shared" si="1"/>
      </c>
    </row>
    <row r="43" spans="1:5" ht="19.5" customHeight="1">
      <c r="A43" s="29"/>
      <c r="B43" s="30"/>
      <c r="C43" s="30"/>
      <c r="D43" s="40">
        <f t="shared" si="0"/>
      </c>
      <c r="E43" s="46">
        <f t="shared" si="1"/>
      </c>
    </row>
    <row r="44" spans="1:5" ht="19.5" customHeight="1">
      <c r="A44" s="29"/>
      <c r="B44" s="30"/>
      <c r="C44" s="30"/>
      <c r="D44" s="40">
        <f t="shared" si="0"/>
      </c>
      <c r="E44" s="46">
        <f t="shared" si="1"/>
      </c>
    </row>
    <row r="45" spans="1:5" ht="19.5" customHeight="1">
      <c r="A45" s="29"/>
      <c r="B45" s="30"/>
      <c r="C45" s="30"/>
      <c r="D45" s="40">
        <f t="shared" si="0"/>
      </c>
      <c r="E45" s="46">
        <f t="shared" si="1"/>
      </c>
    </row>
    <row r="46" spans="1:5" ht="19.5" customHeight="1">
      <c r="A46" s="29"/>
      <c r="B46" s="30"/>
      <c r="C46" s="30"/>
      <c r="D46" s="40">
        <f t="shared" si="0"/>
      </c>
      <c r="E46" s="46">
        <f t="shared" si="1"/>
      </c>
    </row>
    <row r="47" spans="1:5" ht="19.5" customHeight="1">
      <c r="A47" s="29"/>
      <c r="B47" s="30"/>
      <c r="C47" s="30"/>
      <c r="D47" s="40">
        <f t="shared" si="0"/>
      </c>
      <c r="E47" s="46">
        <f t="shared" si="1"/>
      </c>
    </row>
    <row r="48" spans="1:5" ht="19.5" customHeight="1">
      <c r="A48" s="29"/>
      <c r="B48" s="30"/>
      <c r="C48" s="30"/>
      <c r="D48" s="40">
        <f t="shared" si="0"/>
      </c>
      <c r="E48" s="46">
        <f t="shared" si="1"/>
      </c>
    </row>
    <row r="49" spans="1:5" ht="19.5" customHeight="1">
      <c r="A49" s="29"/>
      <c r="B49" s="30"/>
      <c r="C49" s="30"/>
      <c r="D49" s="40">
        <f t="shared" si="0"/>
      </c>
      <c r="E49" s="46">
        <f t="shared" si="1"/>
      </c>
    </row>
    <row r="50" spans="1:5" ht="19.5" customHeight="1">
      <c r="A50" s="29"/>
      <c r="B50" s="30"/>
      <c r="C50" s="30"/>
      <c r="D50" s="40">
        <f t="shared" si="0"/>
      </c>
      <c r="E50" s="46">
        <f t="shared" si="1"/>
      </c>
    </row>
    <row r="51" spans="1:5" ht="19.5" customHeight="1">
      <c r="A51" s="29"/>
      <c r="B51" s="30"/>
      <c r="C51" s="30"/>
      <c r="D51" s="40">
        <f t="shared" si="0"/>
      </c>
      <c r="E51" s="46">
        <f t="shared" si="1"/>
      </c>
    </row>
    <row r="52" spans="1:5" ht="19.5" customHeight="1">
      <c r="A52" s="29"/>
      <c r="B52" s="30"/>
      <c r="C52" s="30"/>
      <c r="D52" s="40">
        <f t="shared" si="0"/>
      </c>
      <c r="E52" s="46">
        <f t="shared" si="1"/>
      </c>
    </row>
    <row r="53" spans="1:5" ht="19.5" customHeight="1">
      <c r="A53" s="29"/>
      <c r="B53" s="30"/>
      <c r="C53" s="30"/>
      <c r="D53" s="40">
        <f t="shared" si="0"/>
      </c>
      <c r="E53" s="46">
        <f t="shared" si="1"/>
      </c>
    </row>
    <row r="54" spans="1:5" ht="20.25" customHeight="1">
      <c r="A54" s="31"/>
      <c r="B54" s="32"/>
      <c r="C54" s="32"/>
      <c r="D54" s="40">
        <f t="shared" si="0"/>
      </c>
      <c r="E54" s="46">
        <f t="shared" si="1"/>
      </c>
    </row>
    <row r="55" spans="1:5" ht="21.75" customHeight="1">
      <c r="A55" s="31"/>
      <c r="B55" s="32"/>
      <c r="C55" s="32"/>
      <c r="D55" s="40">
        <f t="shared" si="0"/>
      </c>
      <c r="E55" s="46">
        <f t="shared" si="1"/>
      </c>
    </row>
    <row r="56" spans="1:5" ht="17.25" customHeight="1">
      <c r="A56" s="31"/>
      <c r="B56" s="32"/>
      <c r="C56" s="32"/>
      <c r="D56" s="40">
        <f t="shared" si="0"/>
      </c>
      <c r="E56" s="46">
        <f t="shared" si="1"/>
      </c>
    </row>
    <row r="57" spans="1:5" ht="20.25" customHeight="1">
      <c r="A57" s="31"/>
      <c r="B57" s="32"/>
      <c r="C57" s="32"/>
      <c r="D57" s="40">
        <f t="shared" si="0"/>
      </c>
      <c r="E57" s="46">
        <f t="shared" si="1"/>
      </c>
    </row>
    <row r="58" spans="1:5" ht="19.5" customHeight="1">
      <c r="A58" s="31"/>
      <c r="B58" s="32"/>
      <c r="C58" s="32"/>
      <c r="D58" s="40">
        <f t="shared" si="0"/>
      </c>
      <c r="E58" s="46">
        <f t="shared" si="1"/>
      </c>
    </row>
    <row r="59" spans="1:5" ht="25.5" customHeight="1">
      <c r="A59" s="31"/>
      <c r="B59" s="32"/>
      <c r="C59" s="32"/>
      <c r="D59" s="40">
        <f t="shared" si="0"/>
      </c>
      <c r="E59" s="46">
        <f t="shared" si="1"/>
      </c>
    </row>
    <row r="60" spans="1:5" ht="19.5" customHeight="1">
      <c r="A60" s="31"/>
      <c r="B60" s="32"/>
      <c r="C60" s="32"/>
      <c r="D60" s="40">
        <f t="shared" si="0"/>
      </c>
      <c r="E60" s="46">
        <f t="shared" si="1"/>
      </c>
    </row>
    <row r="61" spans="1:5" ht="20.25" customHeight="1">
      <c r="A61" s="31"/>
      <c r="B61" s="32"/>
      <c r="C61" s="32"/>
      <c r="D61" s="40">
        <f t="shared" si="0"/>
      </c>
      <c r="E61" s="46">
        <f t="shared" si="1"/>
      </c>
    </row>
    <row r="62" spans="1:5" ht="19.5" customHeight="1">
      <c r="A62" s="31"/>
      <c r="B62" s="32"/>
      <c r="C62" s="32"/>
      <c r="D62" s="40">
        <f t="shared" si="0"/>
      </c>
      <c r="E62" s="46">
        <f t="shared" si="1"/>
      </c>
    </row>
    <row r="63" spans="1:5" ht="21" customHeight="1">
      <c r="A63" s="31"/>
      <c r="B63" s="32"/>
      <c r="C63" s="32"/>
      <c r="D63" s="40">
        <f t="shared" si="0"/>
      </c>
      <c r="E63" s="46">
        <f t="shared" si="1"/>
      </c>
    </row>
    <row r="64" spans="1:5" ht="21" customHeight="1">
      <c r="A64" s="31"/>
      <c r="B64" s="32"/>
      <c r="C64" s="32"/>
      <c r="D64" s="40">
        <f t="shared" si="0"/>
      </c>
      <c r="E64" s="46">
        <f t="shared" si="1"/>
      </c>
    </row>
    <row r="65" spans="1:5" ht="21" customHeight="1">
      <c r="A65" s="31"/>
      <c r="B65" s="32"/>
      <c r="C65" s="32"/>
      <c r="D65" s="40">
        <f t="shared" si="0"/>
      </c>
      <c r="E65" s="46">
        <f t="shared" si="1"/>
      </c>
    </row>
    <row r="66" spans="1:5" ht="21" customHeight="1">
      <c r="A66" s="31"/>
      <c r="B66" s="32"/>
      <c r="C66" s="32"/>
      <c r="D66" s="40">
        <f t="shared" si="0"/>
      </c>
      <c r="E66" s="46">
        <f t="shared" si="1"/>
      </c>
    </row>
    <row r="67" spans="1:5" ht="21" customHeight="1">
      <c r="A67" s="31"/>
      <c r="B67" s="32"/>
      <c r="C67" s="32"/>
      <c r="D67" s="40">
        <f t="shared" si="0"/>
      </c>
      <c r="E67" s="46">
        <f t="shared" si="1"/>
      </c>
    </row>
    <row r="68" spans="1:5" ht="21" customHeight="1">
      <c r="A68" s="31"/>
      <c r="B68" s="32"/>
      <c r="C68" s="32"/>
      <c r="D68" s="40">
        <f t="shared" si="0"/>
      </c>
      <c r="E68" s="46">
        <f t="shared" si="1"/>
      </c>
    </row>
    <row r="69" spans="1:5" ht="21" customHeight="1">
      <c r="A69" s="31"/>
      <c r="B69" s="32"/>
      <c r="C69" s="32"/>
      <c r="D69" s="40">
        <f t="shared" si="0"/>
      </c>
      <c r="E69" s="46">
        <f t="shared" si="1"/>
      </c>
    </row>
    <row r="70" spans="1:5" ht="21" customHeight="1">
      <c r="A70" s="31"/>
      <c r="B70" s="32"/>
      <c r="C70" s="32"/>
      <c r="D70" s="40">
        <f t="shared" si="0"/>
      </c>
      <c r="E70" s="46">
        <f t="shared" si="1"/>
      </c>
    </row>
    <row r="71" spans="1:5" ht="21" customHeight="1">
      <c r="A71" s="31"/>
      <c r="B71" s="32"/>
      <c r="C71" s="32"/>
      <c r="D71" s="40">
        <f t="shared" si="0"/>
      </c>
      <c r="E71" s="46">
        <f t="shared" si="1"/>
      </c>
    </row>
    <row r="72" spans="1:5" ht="21" customHeight="1">
      <c r="A72" s="31"/>
      <c r="B72" s="32"/>
      <c r="C72" s="32"/>
      <c r="D72" s="40">
        <f t="shared" si="0"/>
      </c>
      <c r="E72" s="46">
        <f t="shared" si="1"/>
      </c>
    </row>
    <row r="73" spans="1:5" ht="21" customHeight="1">
      <c r="A73" s="31"/>
      <c r="B73" s="32"/>
      <c r="C73" s="32"/>
      <c r="D73" s="40">
        <f t="shared" si="0"/>
      </c>
      <c r="E73" s="46">
        <f t="shared" si="1"/>
      </c>
    </row>
    <row r="74" spans="1:5" ht="21" customHeight="1">
      <c r="A74" s="31"/>
      <c r="B74" s="32"/>
      <c r="C74" s="32"/>
      <c r="D74" s="40">
        <f t="shared" si="0"/>
      </c>
      <c r="E74" s="46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9" t="s">
        <v>10</v>
      </c>
      <c r="B77" s="119"/>
      <c r="C77" s="118"/>
      <c r="D77" s="209" t="s">
        <v>75</v>
      </c>
      <c r="E77" s="209"/>
    </row>
    <row r="78" spans="1:5" ht="12.75">
      <c r="A78" s="117"/>
      <c r="B78" s="117"/>
      <c r="C78" s="118"/>
      <c r="D78" s="155"/>
      <c r="E78" s="155"/>
    </row>
    <row r="79" spans="1:5" ht="12.75">
      <c r="A79" s="122"/>
      <c r="B79" s="118"/>
      <c r="C79" s="118"/>
      <c r="D79" s="118"/>
      <c r="E79" s="123"/>
    </row>
    <row r="80" spans="1:5" ht="12.75">
      <c r="A80" s="14"/>
      <c r="B80" s="15"/>
      <c r="C80" s="15"/>
      <c r="D80" s="15"/>
      <c r="E80" s="16"/>
    </row>
    <row r="81" spans="1:6" ht="20.25" customHeight="1">
      <c r="A81" s="160" t="s">
        <v>114</v>
      </c>
      <c r="B81" s="161"/>
      <c r="C81" s="161"/>
      <c r="D81" s="161"/>
      <c r="E81" s="162"/>
      <c r="F81" s="22"/>
    </row>
    <row r="82" spans="1:6" ht="25.5" customHeight="1">
      <c r="A82" s="163"/>
      <c r="B82" s="164"/>
      <c r="C82" s="164"/>
      <c r="D82" s="164"/>
      <c r="E82" s="165"/>
      <c r="F82" s="22"/>
    </row>
    <row r="83" spans="1:5" ht="12.75">
      <c r="A83" s="175" t="s">
        <v>99</v>
      </c>
      <c r="B83" s="176"/>
      <c r="C83" s="176"/>
      <c r="D83" s="176"/>
      <c r="E83" s="177"/>
    </row>
    <row r="84" spans="1:5" ht="26.25" customHeight="1">
      <c r="A84" s="178"/>
      <c r="B84" s="179"/>
      <c r="C84" s="179"/>
      <c r="D84" s="179"/>
      <c r="E84" s="180"/>
    </row>
    <row r="85" spans="1:5" ht="12.75">
      <c r="A85" s="47"/>
      <c r="B85" s="47"/>
      <c r="C85" s="47"/>
      <c r="D85" s="47"/>
      <c r="E85" s="47"/>
    </row>
    <row r="86" spans="1:5" ht="12.75">
      <c r="A86" s="174" t="s">
        <v>8</v>
      </c>
      <c r="B86" s="174"/>
      <c r="C86" s="41">
        <f>COUNTA(A13:A74)</f>
        <v>0</v>
      </c>
      <c r="D86" s="42" t="s">
        <v>55</v>
      </c>
      <c r="E86" s="47"/>
    </row>
    <row r="87" spans="1:5" ht="12.75">
      <c r="A87" s="174" t="s">
        <v>56</v>
      </c>
      <c r="B87" s="174"/>
      <c r="C87" s="41">
        <f>COUNTIF(E13:E74,"&lt;0")</f>
        <v>0</v>
      </c>
      <c r="D87" s="43">
        <f>IF(C86=0,,C87/C86)</f>
        <v>0</v>
      </c>
      <c r="E87" s="47"/>
    </row>
    <row r="88" spans="1:5" ht="12.75">
      <c r="A88" s="174" t="s">
        <v>57</v>
      </c>
      <c r="B88" s="174"/>
      <c r="C88" s="44">
        <f>COUNTIF(D13:D74,"&lt;="&amp;B6)-C87</f>
        <v>0</v>
      </c>
      <c r="D88" s="43">
        <f>IF(C86=0,,C88/C86)</f>
        <v>0</v>
      </c>
      <c r="E88" s="47"/>
    </row>
    <row r="89" spans="1:5" ht="12.75">
      <c r="A89" s="174" t="s">
        <v>58</v>
      </c>
      <c r="B89" s="174"/>
      <c r="C89" s="41">
        <f>COUNTIF(D13:D74,"&gt;"&amp;B6)</f>
        <v>0</v>
      </c>
      <c r="D89" s="43">
        <f>IF(C86=0,,C89/C86)</f>
        <v>0</v>
      </c>
      <c r="E89" s="47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B5:C5"/>
    <mergeCell ref="B4:C4"/>
    <mergeCell ref="A86:B86"/>
    <mergeCell ref="A87:B87"/>
    <mergeCell ref="A89:B89"/>
    <mergeCell ref="A88:B88"/>
    <mergeCell ref="A83:E84"/>
    <mergeCell ref="B6:C6"/>
    <mergeCell ref="A11:A12"/>
    <mergeCell ref="D77:E77"/>
    <mergeCell ref="D78:E78"/>
    <mergeCell ref="B7:C7"/>
    <mergeCell ref="A81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2022-06-15T12:55:05Z</cp:lastPrinted>
  <dcterms:created xsi:type="dcterms:W3CDTF">2011-03-16T16:11:16Z</dcterms:created>
  <dcterms:modified xsi:type="dcterms:W3CDTF">2023-09-29T13:26:09Z</dcterms:modified>
  <cp:category/>
  <cp:version/>
  <cp:contentType/>
  <cp:contentStatus/>
</cp:coreProperties>
</file>